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G:\Plan2566\2 โครงการ - ส่ง\001แผนปฏิบัติการ อ.แม่เมาะ  (สสจ. อนุมัติ รอบ3)\"/>
    </mc:Choice>
  </mc:AlternateContent>
  <xr:revisionPtr revIDLastSave="0" documentId="13_ncr:1_{D4E258BB-0034-4115-BEA8-79E78398B39F}" xr6:coauthVersionLast="40" xr6:coauthVersionMax="40" xr10:uidLastSave="{00000000-0000-0000-0000-000000000000}"/>
  <bookViews>
    <workbookView xWindow="0" yWindow="0" windowWidth="17280" windowHeight="6768" firstSheet="3" activeTab="8" xr2:uid="{00000000-000D-0000-FFFF-FFFF00000000}"/>
  </bookViews>
  <sheets>
    <sheet name="สรุป ย.2" sheetId="1" r:id="rId1"/>
    <sheet name="1STEMI" sheetId="2" r:id="rId2"/>
    <sheet name="2Stroke" sheetId="3" r:id="rId3"/>
    <sheet name="3Trauma" sheetId="4" r:id="rId4"/>
    <sheet name="4Sepsis" sheetId="5" r:id="rId5"/>
    <sheet name="5CKD" sheetId="6" r:id="rId6"/>
    <sheet name="6จิตเวช" sheetId="7" r:id="rId7"/>
    <sheet name="7มะเร็ง" sheetId="8" r:id="rId8"/>
    <sheet name="8TB" sheetId="9" r:id="rId9"/>
    <sheet name="9กัญชา" sheetId="10" r:id="rId10"/>
    <sheet name="10TB Lamp" sheetId="11" r:id="rId11"/>
  </sheets>
  <externalReferences>
    <externalReference r:id="rId12"/>
  </externalReferences>
  <definedNames>
    <definedName name="Bude">[1]Util!$A$1:$A$11</definedName>
    <definedName name="_xlnm.Print_Titles" localSheetId="8">'8TB'!$17:$18</definedName>
  </definedNames>
  <calcPr calcId="181029"/>
  <extLst>
    <ext uri="GoogleSheetsCustomDataVersion1">
      <go:sheetsCustomData xmlns:go="http://customooxmlschemas.google.com/" r:id="rId15" roundtripDataSignature="AMtx7mj6Qz/c4/E2PVoqIlLThyHKOeuNjA=="/>
    </ext>
  </extLst>
</workbook>
</file>

<file path=xl/calcChain.xml><?xml version="1.0" encoding="utf-8"?>
<calcChain xmlns="http://schemas.openxmlformats.org/spreadsheetml/2006/main">
  <c r="E34" i="11" l="1"/>
  <c r="E173" i="9" l="1"/>
  <c r="E172" i="9"/>
  <c r="E105" i="9"/>
  <c r="E104" i="9"/>
  <c r="E103" i="9"/>
  <c r="E102" i="9"/>
  <c r="E101" i="9"/>
  <c r="E100" i="9"/>
  <c r="E99" i="9"/>
  <c r="C99" i="9"/>
  <c r="E95" i="9"/>
  <c r="E94" i="9"/>
  <c r="E93" i="9"/>
  <c r="E92" i="9"/>
  <c r="E91" i="9"/>
  <c r="E90" i="9"/>
  <c r="E88" i="9"/>
  <c r="C88" i="9"/>
  <c r="E58" i="9"/>
  <c r="E57" i="9"/>
  <c r="E56" i="9"/>
  <c r="E55" i="9"/>
  <c r="E54" i="9"/>
  <c r="E53" i="9"/>
  <c r="E51" i="9"/>
  <c r="E176" i="9" s="1"/>
  <c r="E19" i="9"/>
  <c r="D14" i="1" l="1"/>
  <c r="I14" i="1" s="1"/>
  <c r="D12" i="1" l="1"/>
  <c r="I12" i="1" s="1"/>
  <c r="E43" i="10"/>
  <c r="E14" i="8"/>
  <c r="E27" i="8" s="1"/>
  <c r="D11" i="1" s="1"/>
  <c r="I11" i="1" s="1"/>
  <c r="E80" i="7"/>
  <c r="D10" i="1" s="1"/>
  <c r="I10" i="1" s="1"/>
  <c r="E13" i="6"/>
  <c r="E48" i="6" s="1"/>
  <c r="D9" i="1" s="1"/>
  <c r="I9" i="1" s="1"/>
  <c r="E90" i="5"/>
  <c r="E163" i="4"/>
  <c r="D7" i="1" s="1"/>
  <c r="I7" i="1" s="1"/>
  <c r="E131" i="2"/>
  <c r="D5" i="1" s="1"/>
  <c r="H16" i="1"/>
  <c r="G16" i="1"/>
  <c r="F16" i="1"/>
  <c r="E16" i="1"/>
  <c r="D13" i="1"/>
  <c r="I13" i="1" s="1"/>
  <c r="D8" i="1"/>
  <c r="I8" i="1" s="1"/>
  <c r="D6" i="1"/>
  <c r="I6" i="1" s="1"/>
  <c r="I5" i="1" l="1"/>
  <c r="I16" i="1" s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23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======
ID#AAAAiCBxk9w
HomeUser    (2022-01-19 04:24:19)
ค่าอาหารว่าง 1 มื้อๆละ 25 บาท *50 คน เป็นเงิน 1250
                                รวม    3250 บาท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FnhStfo9A43sb7J/2DOi/L82S2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4" authorId="0" shapeId="0" xr:uid="{00000000-0006-0000-0300-000002000000}">
      <text>
        <r>
          <rPr>
            <sz val="11"/>
            <color theme="1"/>
            <rFont val="Calibri"/>
            <family val="2"/>
            <scheme val="minor"/>
          </rPr>
          <t>======
ID#AAAAiCBxk9k
HomeUser    (2022-01-19 04:24:19)
ค่าอาหารว่าง 2 มื้อๆละ 25 บาท *25
 คน เป็นเงิน 2500
ค่าอาหาร 2 มื้อๆละ 50 บาท x 25 คน
=2,500
                                รวม   5,000 บาท</t>
        </r>
      </text>
    </comment>
    <comment ref="E56" authorId="0" shapeId="0" xr:uid="{00000000-0006-0000-0300-000001000000}">
      <text>
        <r>
          <rPr>
            <sz val="11"/>
            <color theme="1"/>
            <rFont val="Calibri"/>
            <family val="2"/>
            <scheme val="minor"/>
          </rPr>
          <t>======
ID#AAAAiCBxk9c
HomeUser    (2022-01-19 04:24:19)
ค่าอาหารว่าง 1 มื้อๆละ 25 บาท 25 คน เป็นเงิน 625
ค่าอาหารว่าง 1 มื้อๆละ 25 บาท 50 คน เป็นเงิน 2000
และอาหารกลางวัน 50*25 คน เป็นเงิน 1250        ค่าเอกสารวัสดุอุปกรณ์การอบรมไวนิล  =2000
ป้ายไวนิล  กว้าง 1 เมตรยาว 1.50 เมตร=500                             
                                รวม    6625 บาท</t>
        </r>
      </text>
    </comment>
    <comment ref="E74" authorId="0" shapeId="0" xr:uid="{00000000-0006-0000-0300-000004000000}">
      <text>
        <r>
          <rPr>
            <sz val="11"/>
            <color theme="1"/>
            <rFont val="Calibri"/>
            <family val="2"/>
            <scheme val="minor"/>
          </rPr>
          <t>======
ID#AAAAiCBxk-I
HomeUser    (2022-01-19 04:24:19)
ค่าอาหารกลางวัน 1 มื้อๆละ 50 บาท *100 คน เป็นเงิน 5000
ค่าอาหารว่าง 2 มื้อๆละ 25 บาท *100 คน เป็นเงิน 5000
ค่าป้ายไวนิล  กว้าง 1 เมตรยาว 1.50 เมตร=500 
                                รวม    10,500 บาท</t>
        </r>
      </text>
    </comment>
    <comment ref="E77" authorId="0" shapeId="0" xr:uid="{00000000-0006-0000-0300-000003000000}">
      <text>
        <r>
          <rPr>
            <sz val="11"/>
            <color theme="1"/>
            <rFont val="Calibri"/>
            <family val="2"/>
            <scheme val="minor"/>
          </rPr>
          <t>======
ID#AAAAiCBxk90
HomeUser    (2022-01-19 04:24:19)
ค่าอาหารกลางวัน 1 มื้อๆละ 50 บาท *100 คน เป็นเงิน 5000
ค่าอาหารว่าง 2 มื้อๆละ 25 บาท *100 คน เป็นเงิน 5000
ค่าป้ายไวนิล  กว้าง 1 เมตรยาว 1.50 เมตร=500 
                                รวม    10,500 บาท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pIUWsy2O+ebbMGsuBBtCWFHCy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9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======
ID#AAAAiCBxk-M
HomeUser    (2022-01-19 04:24:19)
ค่าอาหารว่าง 1 มื้อๆละ 25 บาท *50 คน เป็นเงิน 1250
                                รวม    1250 บาท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YEMAC/d8Wx8BQyutAm5q6pfDEdA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6" authorId="0" shapeId="0" xr:uid="{00000000-0006-0000-0500-000002000000}">
      <text>
        <r>
          <rPr>
            <sz val="11"/>
            <color theme="1"/>
            <rFont val="Calibri"/>
            <family val="2"/>
            <scheme val="minor"/>
          </rPr>
          <t>======
ID#AAAAiCBxk-A
NCD00    (2022-10-20 02:46:21)
ค่าสติ๊กเกอร์ 
แผ่นละ 5 บาท * 1000 แผ่น</t>
        </r>
      </text>
    </comment>
    <comment ref="E34" authorId="0" shapeId="0" xr:uid="{00000000-0006-0000-0500-000003000000}">
      <text>
        <r>
          <rPr>
            <sz val="11"/>
            <color theme="1"/>
            <rFont val="Calibri"/>
            <family val="2"/>
            <scheme val="minor"/>
          </rPr>
          <t>======
ID#AAAAiCBxk98
ADVICE    (2022-10-20 02:46:21)
caliper 400x7=2800</t>
        </r>
      </text>
    </comment>
    <comment ref="B39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======
ID#AAAAiCBxk-U
NCD001    (2022-10-20 02:46:21)
เครื่องวัดความดัน 1500*5เครื่อง
เครื่องเจาะเบาหวาน  เบิกจากแลบ5 เครื่อง
เครื่องวัดมวลไขมันcaliper digital  400*5 อัน
เครื่องวัดความเค็มในอาหาร 700*5 อัน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bJuF7wE7lI+xy3dsGu1AUYWJzgg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6" authorId="0" shapeId="0" xr:uid="{00000000-0006-0000-0600-000001000000}">
      <text>
        <r>
          <rPr>
            <sz val="11"/>
            <color theme="1"/>
            <rFont val="Calibri"/>
            <family val="2"/>
            <scheme val="minor"/>
          </rPr>
          <t>======
ID#AAAAiCBxk9o
ASUS    (2022-09-30 13:56:52)
ป้ายประชาสัมพันธ์ ตำบลละ 3 ป้ายๆละ 540 บาท x 6 พื้นที่ = 10,800 บาท</t>
        </r>
      </text>
    </comment>
    <comment ref="E34" authorId="0" shapeId="0" xr:uid="{00000000-0006-0000-0600-000002000000}">
      <text>
        <r>
          <rPr>
            <sz val="11"/>
            <color theme="1"/>
            <rFont val="Calibri"/>
            <family val="2"/>
            <scheme val="minor"/>
          </rPr>
          <t>======
ID#AAAAiCBxk9s
1.ค่าอาหารกลางวัน  30 คนX50 บาท X3 ครั้ง    (2022-09-30 13:56:52)
2.ค่าอาหารว่างและเครื่องดื่ม 30คนX25บาท X2มื้อx 3 ครั้ง     =  4,500     บาท
3.ค่าป้ายอบรม 3 X 360 บาท                                         = 1,080       บาท
4.ค่าวัสดุอุปกรณ์                                                         =1,500    บาท
                              รวม=11,580  บาท</t>
        </r>
      </text>
    </comment>
    <comment ref="E47" authorId="0" shapeId="0" xr:uid="{00000000-0006-0000-0600-000003000000}">
      <text>
        <r>
          <rPr>
            <sz val="11"/>
            <color theme="1"/>
            <rFont val="Calibri"/>
            <family val="2"/>
            <scheme val="minor"/>
          </rPr>
          <t>======
ID#AAAAiCBxk-Q
ASUS    (2022-09-30 13:56:52)
1.ค่าอาหารกลางวัน 60 คน x 50 บาท                         = 3,000  บาท
2. ค่าอาหารว่าง 60 คนX2 มื้อx25บาท                          = 3,000   บาท
3. จัดทำ Box set 5 ชุดๆ ละ 150 บาท                         = 600 บาท
4. ค่าป้ายขนาด 1 x 3 เมตร ป้ายละ 360 บาท x 5 ป้าย      = 1,800  บาท
5. ค่าเอกสาร ชุดละ 1 บาท x 200ชุด x 5 แห่ง                = 1,000 บาท
                                            รวม = 9,400 บาท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CYGe4z2nmUBlyzljIAkNnQpiACw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ADVICE</author>
  </authors>
  <commentList>
    <comment ref="E32" authorId="0" shapeId="0" xr:uid="{008C98D6-D353-4996-8BA2-9BEE21D2C5E9}">
      <text>
        <r>
          <rPr>
            <sz val="11"/>
            <color theme="1"/>
            <rFont val="Calibri"/>
            <family val="2"/>
            <scheme val="minor"/>
          </rPr>
          <t>======
ID#AAAAgo4JkW8
Windows User    (2022-09-30 13:56:52)
ค่าอาหารกลางวัน + อาหารว่าง 100 บาท*20 * 2 ครั้ง</t>
        </r>
      </text>
    </comment>
    <comment ref="C58" authorId="1" shapeId="0" xr:uid="{4E3F111D-A9F0-4986-9878-1370B69253DA}">
      <text>
        <r>
          <rPr>
            <b/>
            <sz val="9"/>
            <color indexed="81"/>
            <rFont val="Tahoma"/>
            <family val="2"/>
          </rPr>
          <t>8110*65=527150 บาท ให้ใช้ 7500 *65 บาท แทน</t>
        </r>
      </text>
    </comment>
    <comment ref="E88" authorId="0" shapeId="0" xr:uid="{25094185-6425-4DA3-A261-267AA02D5D1B}">
      <text>
        <r>
          <rPr>
            <sz val="11"/>
            <color theme="1"/>
            <rFont val="Calibri"/>
            <family val="2"/>
            <scheme val="minor"/>
          </rPr>
          <t>======
ID#AAAAgo4JkW0
ADVICE    (2022-09-30 13:56:52)
ค่าบันทึกข้อมูล ชุดละ 3 บาท</t>
        </r>
      </text>
    </comment>
    <comment ref="E170" authorId="0" shapeId="0" xr:uid="{01FDFADD-E815-4FA3-86DD-C71DE3D2F1CE}">
      <text>
        <r>
          <rPr>
            <sz val="11"/>
            <color theme="1"/>
            <rFont val="Calibri"/>
            <family val="2"/>
            <scheme val="minor"/>
          </rPr>
          <t>======
ID#AAAAgo4JkWw
ADVICE    (2022-09-30 13:56:52)
ค่าอาหาร+อาหารว่าง 
15 คนx75 บาทx4=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XgNIA04n1MRY2rHFgMXwf5n53Pg=="/>
    </ext>
  </extL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PS MMH</author>
    <author>Computer</author>
  </authors>
  <commentList>
    <comment ref="E27" authorId="0" shapeId="0" xr:uid="{D023EBD2-460A-4738-A01B-0A465157E406}">
      <text>
        <r>
          <rPr>
            <sz val="9"/>
            <color indexed="81"/>
            <rFont val="Tahoma"/>
            <family val="2"/>
          </rPr>
          <t xml:space="preserve">
 - ตู้BSC ขนาด 4 ฟุต                                                    เป็นเงิน 280,000 บาท                    
     - เครื่องปั่น Mini high speed centrifuge 1 ตัว       เป็นเงิน 39,000 บาท                    
     - Heat box 1 ตัว          เป็นเงิน  25,000 บาท 
   - UV box 1 ตัว           เป็นเงิน  29,000 บาท 
      - Auto pipette  4 ตัวๆ ละ 7,000 บาท        เป็นเงิน  28,000 บาท 
     - Filter tip จำนวน 2 ตัวๆ ละ 3,000 บาท (20 , 200 ul)     เป็นเงิน  6,000 บาท 
    - Hot plate ๑ ตัว                                                        เป็นเงิน  15,000 บาท 
   - ตู้แช่ -20 องศา ขนาด 226 L ๑ ตัว                                เป็นเงิน  55,000 บาท
- Cooling rack ใส่หลอด 0.2 ml ,2.0 ml                          เป็นเงิน  5,350 บาท
- Rack  2 อันราคาอันละ 200 บาท (ขนาด 0.2 และ 1.5 ml)  เป็นเงิน  400  บาท
- Rack  1 อันราคาอันละ 300 บาท (ขนาด 2.0 ml)              เป็นเงิน  300  บาท- Vortex mixer ๑ ตัว                                                   เป็นเงิน  8,000 บาท
- Pasture pipette 1 ml จำนวน 10 Pack                         เป็นเงิน  11,000 บาท
- Micro tube 0.2 ml 5 Pack                                        เป็นเงิน  6,500 บาท
- Micro tube 1.5 ml 10 Pack                                      เป็นเงิน  5,500 บาท
- Micro tube ฝาเกลียว 1.8-2.0 ml 100 Pack                  เป็นเงิน  40,000 บาท
    รวมเงิน                            554,050 บาท  
</t>
        </r>
      </text>
    </comment>
    <comment ref="E30" authorId="1" shapeId="0" xr:uid="{EE9C3B79-5AB0-4BAA-BAF8-1327AB4ADC04}">
      <text>
        <r>
          <rPr>
            <b/>
            <sz val="9"/>
            <color indexed="81"/>
            <rFont val="Tahoma"/>
            <family val="2"/>
          </rPr>
          <t>Computer:</t>
        </r>
        <r>
          <rPr>
            <sz val="9"/>
            <color indexed="81"/>
            <rFont val="Tahoma"/>
            <family val="2"/>
          </rPr>
          <t xml:space="preserve">
จ้างนักเทคนิคการแพทย์เดือนละ 18,500 บาท 12 เดือน</t>
        </r>
      </text>
    </comment>
    <comment ref="E31" authorId="1" shapeId="0" xr:uid="{2B8C4510-B6A0-48DD-9959-5B6549C1D1BC}">
      <text>
        <r>
          <rPr>
            <b/>
            <sz val="9"/>
            <color indexed="81"/>
            <rFont val="Tahoma"/>
            <family val="2"/>
          </rPr>
          <t>Computer:</t>
        </r>
        <r>
          <rPr>
            <sz val="9"/>
            <color indexed="81"/>
            <rFont val="Tahoma"/>
            <family val="2"/>
          </rPr>
          <t xml:space="preserve">
ค่าตอบแทนนอกเวลาราชการเวร 600 บาท 180 วันเป็นเงิน 108,000 บาท</t>
        </r>
      </text>
    </comment>
    <comment ref="E33" authorId="1" shapeId="0" xr:uid="{D680E3E1-501C-4B6E-A4B4-1F077A882CDE}">
      <text>
        <r>
          <rPr>
            <b/>
            <sz val="9"/>
            <color indexed="81"/>
            <rFont val="Tahoma"/>
            <family val="2"/>
          </rPr>
          <t>Computer:</t>
        </r>
        <r>
          <rPr>
            <sz val="9"/>
            <color indexed="81"/>
            <rFont val="Tahoma"/>
            <family val="2"/>
          </rPr>
          <t xml:space="preserve">
ชุดน้ำยาทดสอบ ราคาชุดละ 120 บาท 4,500 ชุด</t>
        </r>
      </text>
    </comment>
  </commentList>
</comments>
</file>

<file path=xl/sharedStrings.xml><?xml version="1.0" encoding="utf-8"?>
<sst xmlns="http://schemas.openxmlformats.org/spreadsheetml/2006/main" count="1846" uniqueCount="1054">
  <si>
    <t>สรุปโครงการตามแผนปฏิบัติการสาธารณสุข ประจำปีงบประมาณ พ.ศ.2566</t>
  </si>
  <si>
    <t xml:space="preserve">คปสอ.แม่เมาะ </t>
  </si>
  <si>
    <t>ลำดับ</t>
  </si>
  <si>
    <t>รหัสโครงการ</t>
  </si>
  <si>
    <t>ชื่อโครงการ</t>
  </si>
  <si>
    <t>งบประมาณ</t>
  </si>
  <si>
    <t>รวมงบประมาณ</t>
  </si>
  <si>
    <t>UC</t>
  </si>
  <si>
    <t>สปสช.</t>
  </si>
  <si>
    <t>สสจ.</t>
  </si>
  <si>
    <t>PPA</t>
  </si>
  <si>
    <t>งบ อื่นๆ</t>
  </si>
  <si>
    <t>020201</t>
  </si>
  <si>
    <t>โครงการพัฒนาระบบบริการสุขภาพตาม SERVICE PLAN คปสอ.แม่เมาะ สาขาโรคหลอดเลือดหัวใจ</t>
  </si>
  <si>
    <t>020202</t>
  </si>
  <si>
    <t>โครงการพัฒนาระบบบริการสุขภาพตาม SERVICE PLAN คปสอ.แม่เมาะ สาขาโรคหลอดเลือดสมอง</t>
  </si>
  <si>
    <t>020203</t>
  </si>
  <si>
    <t>โครงการพัฒนาระบบบริการการแพทย์ฉุกเฉินครบวงจรและระบบส่งต่อ</t>
  </si>
  <si>
    <t>020204</t>
  </si>
  <si>
    <t>โครงการพัฒนาระบบบริการสุขภาพตาม SERVICE PLAN คปสอ.แม่เมาะ สาขาโรคติดเชื้อในกระแสเลือด</t>
  </si>
  <si>
    <t>020205</t>
  </si>
  <si>
    <t>โครงการพัฒนาคุณภาพบริการสาขาโรคไต</t>
  </si>
  <si>
    <t>020206</t>
  </si>
  <si>
    <t>โครงการพัฒนาระบบบริการสาขาสุขภาพจิตและจิตเวช</t>
  </si>
  <si>
    <t>020207</t>
  </si>
  <si>
    <t>โครงการพัฒนาคุณภาพบริการสาขามะเร็ง คปสอ.แม่เมาะ</t>
  </si>
  <si>
    <t>020208</t>
  </si>
  <si>
    <t xml:space="preserve">โครงการควบคุมป้องกันโรควัณโรคอำเภอแม่เมาะ </t>
  </si>
  <si>
    <t>020209</t>
  </si>
  <si>
    <t>โครงการการส่งเสริมการใช้ยาสมุนไพรและกัญชาทางการแพทย์</t>
  </si>
  <si>
    <t>รวม ย.2 ทั้งหมด   9  โครงการ เป็นเงิน</t>
  </si>
  <si>
    <t>แผนปฏิบัติการสาธารณสุข ( Service Plan)  ประจำปีงบประมาณ พ.ศ.2565</t>
  </si>
  <si>
    <t>คปสอ.แม่เมาะ จังหวัดลำปาง</t>
  </si>
  <si>
    <t>ประเด็น / งาน :  การพัฒนาระบบบริการโรคหลอดเลือดหัวใจ</t>
  </si>
  <si>
    <t xml:space="preserve">     สนับสนุนประเด็นยุทธศาสตร์</t>
  </si>
  <si>
    <t>ตัวชี้วัด (KPI) :</t>
  </si>
  <si>
    <t>เป้าหมาย/ตัวชี้วัด/ผลการดำเนินงานที่คาดหวัง</t>
  </si>
  <si>
    <t>3 เดือน</t>
  </si>
  <si>
    <t>6 เดือน</t>
  </si>
  <si>
    <t>9 เดือน</t>
  </si>
  <si>
    <t>12 เดือน</t>
  </si>
  <si>
    <t>1. คัดกรองภาวะ CVD risk ในประชาชนอายุ 40-70 ปี และผู้ป่วย DM,HT ทุกราย</t>
  </si>
  <si>
    <t xml:space="preserve">≥ร้อยละ 20 </t>
  </si>
  <si>
    <t xml:space="preserve">≥ร้อยละ 40 </t>
  </si>
  <si>
    <t xml:space="preserve">≥ร้อยละ 60 </t>
  </si>
  <si>
    <t xml:space="preserve">≥ร้อยละ 80 </t>
  </si>
  <si>
    <t>2.  ปรับเปลี่ยนพฤติกรรม เข้มข้นเรื่องการลดหรือเลิกบุหรี่/สุรา  ,</t>
  </si>
  <si>
    <t xml:space="preserve">    ให้ความรู้เรื่อง AWERENESS และการเรียกใช้ 1669</t>
  </si>
  <si>
    <t xml:space="preserve">    ในผู้ป่วยที่ CVD risk &gt; 20 และในผู้ป่วย DM,HT ที่อายุ &gt; 60 ปีทุกราย</t>
  </si>
  <si>
    <t>3. ทำทะเบียนและ MAPPING ผู้ป่วยที่ CVD risk &gt; 20 ,ผู้ป่วยประวัติโรคหลอดเลือดหัวใจ</t>
  </si>
  <si>
    <t xml:space="preserve">    และในผู้ป่วย DM,HT ที่อายุ &gt; 60 ปีทุกราย</t>
  </si>
  <si>
    <t>4. ทำ EKG 12 LEAD ผู้ป่วยที่ CVD risk &gt; 20 และในผู้ป่วย DM,HT ที่อายุ &gt; 60 ปีทุกราย</t>
  </si>
  <si>
    <t>5.อัตราตายของผู้ป่วยโรคกล้ามเนื้อหัวใจตายเฉียบพลันชนิด STEMI</t>
  </si>
  <si>
    <t>≤ ร้อยละ 14</t>
  </si>
  <si>
    <t>≤ ร้อยละ 13.5</t>
  </si>
  <si>
    <t>≤ ร้อยละ 13</t>
  </si>
  <si>
    <t>สถานการณ์ / ข้อมูลพื้นฐาน :</t>
  </si>
  <si>
    <t xml:space="preserve">อำเภอแม่เมาะคัดกรองประชาชนทั่วไป 15,375 ราย พบกลุ่มเสี่ยงและกลุ่มสงสัยป่วยโรคความดันโลหิตสูง 5,849 ราย เสี่ยงและสงสัยป่วยโรคเบาหวาน 2,500 ราย  </t>
  </si>
  <si>
    <t>ทำกิจกรรมปรับเปลี่ยนพฤติกรรมกลุ่มสงสัยป่วยจำนวน 450 ราย ประเมินเบื้องต้นพบว่ามีความรู้เรื่องสุขภาพปานกลาง มีพฤติกรรมเสี่ยงเรื่องบริโภคข้าวและแป้งสูง</t>
  </si>
  <si>
    <t xml:space="preserve">ผลการปรับเปลี่ยนพฤติกรรมกลุ่มเป้าหมาย 450 ราย กลับมาเป็นกลุ่มปกติ 56 ราย กลายเป็นกลุ่มป่วย 13 ราย  </t>
  </si>
  <si>
    <t xml:space="preserve">ผู้ป่วยเบาหวาน 2380 ราย ผู้ป่วยความดันโลหิตสูง 5881 ราย เป็นกลุ่มสีเขียว 45.8 % กลุ่มสีเหลือง 32.9 % กลุ่มสีส้ม 12 % กลุ่มสีแดง 9.3% </t>
  </si>
  <si>
    <t>ร้อยละของผู้ป่วยความดันโลหิตสูงรายใหม่ลดลง จากปีที่ผ่านมาร้อยละ 27.18 แต่อัตราป่วยรายใหม่ของโรคเบาหวานต่อแสนประชากร 741.29 เพิ่มขึ้นจากปีที่ผ่านมา</t>
  </si>
  <si>
    <t>อัตราควบคุมระดับความดันโลหิตได้ตามเกณฑ์ผู้ป่วยความดันโลหิตสูงร้อยละ 58.5  อัตราผู้ป่วยโรคเบาหวานที่ควบคุมระดับน้ำตาลได้ดี ร้อยละ 22.11</t>
  </si>
  <si>
    <t xml:space="preserve">อัตราการเกิดภาวะแทรกซ้อนเฉียบพลัน ร้อยละ 2.9 ลดลงจากปีที่ผ่านมาอย่างต่อเนื่อง </t>
  </si>
  <si>
    <t>สถานการณ์ในปีงบประมาณ พ.ศ 2565 มีผู้ป่วย ACS จำนวนทั้งหมด 43  คน เป็น ผู้ป่วย STEMI ทั้งหมด 13  ราย ผลการดูแล Door to EKG ภายใน 10 นาทีจำนวน 10 รายคิดเป็นร้อยละ 76.9</t>
  </si>
  <si>
    <t xml:space="preserve"> Door to  Drug ใน 10 นาที  คิดเป็นร้อยละ 76 Door to refe ภายใน 30 นาทีr  คิดเป็นร้อยละ 0 , ได้รับยาSK ที่โรงพยาบาลแม่เมาะ =  1  ราย โทรปรึกษาแพทย์เฉพาะทาง รพศ.ทุกรายก่อนให้ SK </t>
  </si>
  <si>
    <t>ไม่พบภาวะแทรกซ้อน ภายหลังให้ยา รักษาและจำหน่ายนอน โรงพยาบาล ไม่มีผู้ป่วย STEMI เสียชีวิต</t>
  </si>
  <si>
    <t>การเข้าถึงระบบบริการผ่าน 1669  จำนวน 4 ราย คิดเป็นร้อยละ 9.3</t>
  </si>
  <si>
    <t xml:space="preserve">       สาเหตุส่วนใหญ่เกิดจากเรื่องความรู้และความตระหนักในการดูแลตัวเองเกี่ยวกับโรคของผู้ป่วยหรือญาติผู้ดูแล และ การเข้าถึงระบบบริการผ่าน 1669  น้อย</t>
  </si>
  <si>
    <t xml:space="preserve">มีผู้ป่วยโรคหัวใจที่มารับบริการในwafferin clinic ที่ขึ้นทะเบียน 164 คน ติดตาม 53 ราย มีเครี่อง INR พยาบาล1 คน และเภสัชกรประจำคลินิค  1 คน ผู้ป่วยได้รับยาWarfarinมีค่า IN Target INR ในผู้ป่วย </t>
  </si>
  <si>
    <t>AF(ค่า INR 2-3) ร้อยละ 37.06  (&gt;ร้อยละ 65) สูงกว่า Target ร้อยละ 1.77 ,ต่ำกว่า target ร้อยละ 19.79 จากปัญหาการดำเนินงานพบปัญหา Drug interaction,Drug to Food, Drug Compliance  ต่อไป</t>
  </si>
  <si>
    <t>จึงต้องพัฒนาการจัดระบบบริการที่มีคุณภาพมาตรฐาน</t>
  </si>
  <si>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</si>
  <si>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</si>
  <si>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</si>
  <si>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ระยะเวลาดำเนินการ(ระบุให้ชัดเจน)</t>
  </si>
  <si>
    <t>ผู้รับผิดชอบ</t>
  </si>
  <si>
    <t>จำนวน</t>
  </si>
  <si>
    <t>แหล่งงบ</t>
  </si>
  <si>
    <t>รหัสโครงการ 020201</t>
  </si>
  <si>
    <t xml:space="preserve">กิจกรรมที่1 การเฝ้าระวัง                      </t>
  </si>
  <si>
    <t>1. คัดกรอง CVD risk ในกลุ่มในประชาชนทั่วไปตามแบบคัดกรอง CVD Risk สำหรับอสม.</t>
  </si>
  <si>
    <t>1.ประชาชนอายุ 35-70 ปี=17562  ราย</t>
  </si>
  <si>
    <t>บูรณางาน</t>
  </si>
  <si>
    <t>ต.ค65-ก.ย66</t>
  </si>
  <si>
    <t>NCD</t>
  </si>
  <si>
    <t xml:space="preserve">  1.1 กลุ่มประชาชนอายุ 35-70 ปี</t>
  </si>
  <si>
    <t>2. DM =2500 ราย</t>
  </si>
  <si>
    <t>คลินิก</t>
  </si>
  <si>
    <t xml:space="preserve">  1.2 กลุ่มผู้ป่วย DM , HT </t>
  </si>
  <si>
    <t>3. HT =5849 ราย</t>
  </si>
  <si>
    <t xml:space="preserve">2. ออกแบบกิจกรรมการปรับเปลี่ยนพฤติกรรมเข้มข้นเรื่องการลดหรือเลิกบุหรี่/สุรา  ในกลุ่ม CVD risk </t>
  </si>
  <si>
    <t>1  CVD risk &gt;20 =36 ราย</t>
  </si>
  <si>
    <t>แต่ละระดับ ,การให้ความรู้เรื่องAWERENESS และการเรียกใช้ 1669</t>
  </si>
  <si>
    <t>2  DM อายุ &gt; 60 ปี=453 ราย</t>
  </si>
  <si>
    <t xml:space="preserve"> 1 กลุ่ม CVD risk &gt;20 2 กลุ่ม DM ที่อายุ &gt; 60 ปี 3 กลุ่ม HT ที่อายุ &gt; 60 ปี </t>
  </si>
  <si>
    <t>3  HT อายุ &gt; 60 ปี=3549 ราย</t>
  </si>
  <si>
    <t>***ดำเนินการเข้มข้นในกลุ่ม 2.1 - 2.3 ***</t>
  </si>
  <si>
    <t xml:space="preserve">3. ออกแบบระบบการดูแลผู้ป่วยตาม risk </t>
  </si>
  <si>
    <t>มีทะเบียนกลุ่มเสี่ยง</t>
  </si>
  <si>
    <t>3.1 ทำทะเบียนกลุ่มเสี่ยง และ MAPPING</t>
  </si>
  <si>
    <r>
      <rPr>
        <sz val="14"/>
        <color theme="1"/>
        <rFont val="TH SarabunPSK"/>
        <family val="2"/>
      </rPr>
      <t xml:space="preserve">1 กลุ่มผู้ป่วย STROKE เดิม </t>
    </r>
    <r>
      <rPr>
        <sz val="14"/>
        <color rgb="FFFF0000"/>
        <rFont val="TH SarabunPSK"/>
        <family val="2"/>
      </rPr>
      <t>ระบุจำนวนราย</t>
    </r>
  </si>
  <si>
    <t xml:space="preserve"> 3.2 บูรณาการกับ พชอ. เพื่อติดตามและส่งต่อผู้ป่วยตามบริบทของพื้นที่</t>
  </si>
  <si>
    <t>2  CVD risk &gt;20 =36 ราย</t>
  </si>
  <si>
    <t>3  DM อายุ &gt; 60 ปี=453 ราย</t>
  </si>
  <si>
    <t>4 HT อายุ &gt; 60 ปี=3549 ราย</t>
  </si>
  <si>
    <t>4. คืนข้อมูลสถานการณ์โรคหลอดเลือด</t>
  </si>
  <si>
    <t>ประชาชน</t>
  </si>
  <si>
    <t>อ.แม่เมาะ</t>
  </si>
  <si>
    <t>พย.65-</t>
  </si>
  <si>
    <t>CM MI</t>
  </si>
  <si>
    <t>หัวใจและโรคหลอดเลือดสมองให้แก่ชุมชนในพื้นที่</t>
  </si>
  <si>
    <t>ทั่วไป</t>
  </si>
  <si>
    <t>สค.66</t>
  </si>
  <si>
    <t>กัญจนา</t>
  </si>
  <si>
    <t>และระบบบริการ Fast trackโดยให้ผู้นำชุมชน</t>
  </si>
  <si>
    <t>อฉช,อปพร</t>
  </si>
  <si>
    <t>จุฑามาศ</t>
  </si>
  <si>
    <t>ประกาศเสียงตามสายเน้น 1669</t>
  </si>
  <si>
    <t>ทีม NCD ,</t>
  </si>
  <si>
    <t xml:space="preserve"> - ให้ความรู้เรื่องโรคหลอดเลือดหัวใจและโรค</t>
  </si>
  <si>
    <t>ผู้ใหญ่บ้าน,อสม.</t>
  </si>
  <si>
    <t xml:space="preserve">  </t>
  </si>
  <si>
    <t>หลอดเลือดสมองและระบบส่งต่อให้ อฉช,อปพร</t>
  </si>
  <si>
    <t xml:space="preserve"> -รณรงค์และประชาสัมพันธ์ความรู้โรค</t>
  </si>
  <si>
    <t>ทุกหมู่บ้าน</t>
  </si>
  <si>
    <t xml:space="preserve">หลอดเลือดหัวใจและโรคหลอดเลือดสมอง </t>
  </si>
  <si>
    <t>(ป้ายไวนิล แผ่นพับ สติ๊กเกอร์อาการแจ้งเตือนขนาด A4)</t>
  </si>
  <si>
    <t>2.คัดกรองปัจจัยเสี่ยงและให้การรักษาปัจจัยเสี่ยงประเมิน CVD risk</t>
  </si>
  <si>
    <t>ผู้ป่วย</t>
  </si>
  <si>
    <t>รพ. แม่เมาะ</t>
  </si>
  <si>
    <t>กลุ่มผู้ป่วย DM,HT</t>
  </si>
  <si>
    <t>DM,HT ที่ขึ้น</t>
  </si>
  <si>
    <t>รพสต.บ้านใหม่</t>
  </si>
  <si>
    <t xml:space="preserve"> - แนะนำญาติในการสังเกตุอาการผิดปกติให้นำส่งรพ.เน้นอาการเร่งด่วน</t>
  </si>
  <si>
    <t>ทะเบียนทุก</t>
  </si>
  <si>
    <t>รพสต.ท่าสี,สบป้าด</t>
  </si>
  <si>
    <t>ที่ต้องนำส่งโรงพยาบาล</t>
  </si>
  <si>
    <t>ราย</t>
  </si>
  <si>
    <t>รพสต.กอรวก</t>
  </si>
  <si>
    <t xml:space="preserve"> -ปรับเปลี่ยนพฤติกรรมผู้ป่วยกลุ่มเสี่ยง</t>
  </si>
  <si>
    <t>รพสต.บ้านทาน</t>
  </si>
  <si>
    <t>สูงมาก สูงอันตราย กลุ่มสูบบุหรี่</t>
  </si>
  <si>
    <t xml:space="preserve"> - อบรมอสม. ในเรื่องโรคหลอดเลือดหัวใจและและโรคหลอดเลือดสมอง</t>
  </si>
  <si>
    <t>อสม.แต่ละสาขา</t>
  </si>
  <si>
    <t>บูรณาการกับ ย. 1</t>
  </si>
  <si>
    <t>ม.ค 66</t>
  </si>
  <si>
    <t>pcu</t>
  </si>
  <si>
    <t>การสังเกตอาการผิดปกติเน้นอาการเร่งด่วนที่ต้องนำส่งโรงพยาบาล</t>
  </si>
  <si>
    <t>ประชาชนทั่วไป</t>
  </si>
  <si>
    <t xml:space="preserve"> - รณรงค์ประชาสัมพันธฺและให้ความรู้ Stroke awareness sign</t>
  </si>
  <si>
    <t xml:space="preserve">   โดยใช้ BEFAST ผ่านสื่อ Social Media </t>
  </si>
  <si>
    <t>ผู้ใหญ่บ้าน</t>
  </si>
  <si>
    <t xml:space="preserve"> - ส่งบัญชีรายชื่อให้ รพสต.เพื่อติดตามและเฝ้าระวัง คืนข้อมูลพื้นที่ </t>
  </si>
  <si>
    <t xml:space="preserve">   และทำmapping ชุมชน</t>
  </si>
  <si>
    <t xml:space="preserve"> - ส่งเสริมการใช้ Line application ประเมิน CVD risk 5 ตำบล</t>
  </si>
  <si>
    <t xml:space="preserve"> - การประสานความร่วมมือของอปท.ภาคีเครือข่ายในชุมชน</t>
  </si>
  <si>
    <t>FR ทุกพื้นที่</t>
  </si>
  <si>
    <t>บูรณางานอุบัติเหตุ</t>
  </si>
  <si>
    <t>ER</t>
  </si>
  <si>
    <t xml:space="preserve">กิจกรรมที่ 2 การพัฒนาระบบ                   </t>
  </si>
  <si>
    <t>2.1  พัฒนาทักษะการคัดกรองผู้ป่วยเพื่อลด Tatal Ischemic time</t>
  </si>
  <si>
    <t>พยาบาลรพ.แม่เมาะ</t>
  </si>
  <si>
    <t>พยาบาลรพศต.</t>
  </si>
  <si>
    <t xml:space="preserve">2. กลุ่มเสี่ยงได้รับการตรวจค้นหาคัดกรอง EKG 12 LEAD ปีละ 1 ครั้ง </t>
  </si>
  <si>
    <t xml:space="preserve">1 กลุ่ม CVD risk &gt;20 </t>
  </si>
  <si>
    <t>1 CVD risk &gt;20 =36 ราย</t>
  </si>
  <si>
    <t>2 กลุ่ม DM ที่อายุ &gt; 60 ปี</t>
  </si>
  <si>
    <t>2  DM อายุ &gt; 60 ปี=1453 ราย</t>
  </si>
  <si>
    <t xml:space="preserve"> 3 กลุ่ม HT ที่อายุ &gt; 60 ปี </t>
  </si>
  <si>
    <t>3 HT อายุ &gt; 60 ปี =3549 ราย</t>
  </si>
  <si>
    <t>3.พัฒนาการเข้าถึงบริการ MI,Stroke</t>
  </si>
  <si>
    <t xml:space="preserve"> -พัฒนาการดูแลผู้ป่วยกลุ่ม FAST TRACT</t>
  </si>
  <si>
    <t>แพทย์พยาบาล</t>
  </si>
  <si>
    <t>ต.ค 65</t>
  </si>
  <si>
    <t>PCT</t>
  </si>
  <si>
    <t>กับลูกข่ายในพื้นที่ 5 ตำบล</t>
  </si>
  <si>
    <t>- ทบทวนและพัฒนาการดูแลการส่งต่อผู้ป่วย</t>
  </si>
  <si>
    <t>ท่าสี,สบป้าด</t>
  </si>
  <si>
    <t>STEMIทั้งกรณีได้รับยาSK และการใช้เครื่อง Telemedร่วมกับรพ.ลำปาง</t>
  </si>
  <si>
    <t>รพ.แม่เมาะ</t>
  </si>
  <si>
    <t xml:space="preserve"> - มี EKG พร้อมในการใช้วินิจฉัยโรคดูแลผู้ป่วยPost stroke,STEMI</t>
  </si>
  <si>
    <t>มี.ค 66</t>
  </si>
  <si>
    <t xml:space="preserve"> - ทบทวน CPG ในการดูแลผู้ป่วยหลอดเลือดหัวใจ</t>
  </si>
  <si>
    <t>ทั้งหมด</t>
  </si>
  <si>
    <t>รพสต.สบป้าด</t>
  </si>
  <si>
    <t xml:space="preserve"> -  พัฒนาการวางแผนจำหน่ายผู้ป่วยระยะ</t>
  </si>
  <si>
    <t>ธค.66</t>
  </si>
  <si>
    <t>IPD</t>
  </si>
  <si>
    <t>หลังเฉียบพลัน(Intermediate care stroke) จัดทำ care map stroke</t>
  </si>
  <si>
    <t>4. พัฒนาระบบการฟื้นฟูสมรรถภาพนักกายภาพบำบัด</t>
  </si>
  <si>
    <t xml:space="preserve"> - การฟื้นฟูในผู้ป่วยPost stroke,STEMI</t>
  </si>
  <si>
    <t>5 รพสต.</t>
  </si>
  <si>
    <t>ต.ค 65 -ก.ย 66</t>
  </si>
  <si>
    <t>COC,FCT</t>
  </si>
  <si>
    <t xml:space="preserve"> -การติดตามเยี่ยมบ้านผู้ป่วย Post stroke</t>
  </si>
  <si>
    <t>ผู้ป่วย Stroke</t>
  </si>
  <si>
    <t>STEMI ทุกราย,ผู้ป่วย severe headinjury</t>
  </si>
  <si>
    <t>ผู้ป่วย severe</t>
  </si>
  <si>
    <t xml:space="preserve"> - ติดตามการทำ CARDIAC REHABILITATIONผู้ป่วย post STEMI</t>
  </si>
  <si>
    <t xml:space="preserve">head injury </t>
  </si>
  <si>
    <t>บูรณาการร่วมกับสสจ.</t>
  </si>
  <si>
    <t>นุจิรดา</t>
  </si>
  <si>
    <t>ผู้ป่วย post</t>
  </si>
  <si>
    <t>STEMI</t>
  </si>
  <si>
    <t>ที่ได้รับการส่งต่อ</t>
  </si>
  <si>
    <t xml:space="preserve">มารักษาที่ </t>
  </si>
  <si>
    <t>5. ระบบบริการ Warfarin clinic</t>
  </si>
  <si>
    <t>ผู้ป่วยที่ได้รับ</t>
  </si>
  <si>
    <t>ต.ค 65 - ก.ย.66</t>
  </si>
  <si>
    <t>5.1 ขึ้นทะเบียน Warfarin clinic</t>
  </si>
  <si>
    <t>ยาWarfarin</t>
  </si>
  <si>
    <t>ศศิธร</t>
  </si>
  <si>
    <t xml:space="preserve">5.2 ประเมินการใช้ยา Warfarin </t>
  </si>
  <si>
    <t>ที่รับบริการ</t>
  </si>
  <si>
    <t>วรวิลาศ</t>
  </si>
  <si>
    <t xml:space="preserve"> - ค้นหาปัญหาของผู้ป่วยที่มีผลต่อค่า INR</t>
  </si>
  <si>
    <t>และนำมาวางแผนให้ความรู้</t>
  </si>
  <si>
    <t>จำนวน 163 ราย</t>
  </si>
  <si>
    <t xml:space="preserve"> -ติดตามค่า INR</t>
  </si>
  <si>
    <t xml:space="preserve"> - ประเมินการใช้ยา</t>
  </si>
  <si>
    <t xml:space="preserve"> - การทำ couple couselling ผู้ป่วยและญาติ</t>
  </si>
  <si>
    <t xml:space="preserve"> - จัดยาเป็น DOTในกรณีผู้ป่วยรับประทาน</t>
  </si>
  <si>
    <t>ยาไม่ถูกต้อง อ่านหนังสือไม่ออก</t>
  </si>
  <si>
    <t xml:space="preserve"> -ตรวจและรายงานผล INR </t>
  </si>
  <si>
    <t xml:space="preserve"> -ประเมินการใช้ยา Warfarin ,</t>
  </si>
  <si>
    <t xml:space="preserve">กิจกรรมที่ 3 การพัฒนาระบบ STEMI FAST TRACT                   </t>
  </si>
  <si>
    <t>ข้อ 3 เป็นบทบาทของ Service Plan ค่ะ</t>
  </si>
  <si>
    <t xml:space="preserve"> 3.1 พัฒนาระบบ STEMI FASTTRACT </t>
  </si>
  <si>
    <t xml:space="preserve"> 3.2 จัดทำแนวทางตรวจวินิจฉัยด้วย   Echocardiogram </t>
  </si>
  <si>
    <t xml:space="preserve"> 3.3 ตรวจวินิจฉัยด้วย Echocardiogram </t>
  </si>
  <si>
    <t>4. พัฒนาศักยภาพ รพช.</t>
  </si>
  <si>
    <t xml:space="preserve">กิจกรรมที่ 4 การพัฒนาศักยภาพ            </t>
  </si>
  <si>
    <t xml:space="preserve">  4.1  เข้าอบรมการตรวจวินิจฉัยด้วย Echocardiogram เพื่อให้แพทย์สามารถตรวจวินิจฉัยเบื้องต้นได้</t>
  </si>
  <si>
    <t>แพทย์</t>
  </si>
  <si>
    <t>ตามโครง</t>
  </si>
  <si>
    <t>ต.ค 65-ก.ย 66</t>
  </si>
  <si>
    <t>การแม่ข่าย</t>
  </si>
  <si>
    <t xml:space="preserve">  4.2 เข้าอบรมเชิงปฏิบัติการ การคัดกรอง,การอ่าน EKG จำนวน 2 รุ่น รุ่นละ 25 คน</t>
  </si>
  <si>
    <t xml:space="preserve">กิจกรรมที่ 5 การพัฒนาการบันทึกข้อมูล          </t>
  </si>
  <si>
    <t>การบันทึกข้อมูล Thai ACS registry ทุกราย</t>
  </si>
  <si>
    <t xml:space="preserve">กิจกรรมที่ 6 การควบคุมกำกับ          </t>
  </si>
  <si>
    <t xml:space="preserve"> - กิจกรรมติดตามและดูแลการดำเนินงาน ติดตามตัวชี้วัด </t>
  </si>
  <si>
    <t>เดือนละ 1 ครั้ง</t>
  </si>
  <si>
    <t xml:space="preserve">รวม </t>
  </si>
  <si>
    <t>ประเด็น / งาน :  การพัฒนาระบบบริการโรคหลอดเลือดสมอง</t>
  </si>
  <si>
    <t>3. ทำทะเบียนและ MAPPING ผู้ป่วยที่ CVD risk &gt; 20 ,ผู้ป่วยประวัติโรคหลอดเลือดสมอง</t>
  </si>
  <si>
    <t>5. รพช.ให้บริการ STROKE unit,STROKE conner, STROKE bed</t>
  </si>
  <si>
    <t>แม่เมาะ</t>
  </si>
  <si>
    <t>6. ร้อยละอัตราตายของผู้ป่วยโรคหลอดเลือดสมอง (Stroke: I60-I69)</t>
  </si>
  <si>
    <t>≤ ร้อยละ 10</t>
  </si>
  <si>
    <t>≤ ร้อยละ 9</t>
  </si>
  <si>
    <t>7. ร้อยละอัตราตายของผู้ป่วยโรคหลอดเลือดสมองตีบหรืออุดตัน (Stroke: I63)</t>
  </si>
  <si>
    <t>≤ ร้อยละ 5</t>
  </si>
  <si>
    <t>8. ร้อยละอัตราตายของผู้ป่วยโรคหลอดเลือดสมองแตก(Stroke: I60-I62)</t>
  </si>
  <si>
    <t>≤ ร้อยละ 23</t>
  </si>
  <si>
    <t>≤ ร้อยละ 22</t>
  </si>
  <si>
    <t>≤ ร้อยละ 21</t>
  </si>
  <si>
    <t xml:space="preserve">        มีผู้ป่วยผู้ป่วย Stroke ที่มารับบริการห้องอุบัติเหตุฉุกเฉินทั้งหมด 110 ราย เข้ารับบริการภายใน 3 ชั่วโมง 65 ราย </t>
  </si>
  <si>
    <t xml:space="preserve">คิดเป็น ร้อยละ 59 เป็นผู้ป่วย Fast Tract Stroke จำนวน 21 ราย คิดเป็น ร้อยละ 19 Door to refer ภายใน 30 นาที จำนวน 18 รายคิดเป็นร้อยละ 86  หลังส่งต่อได้รับยา RTPA จำนวน 1 ราย  </t>
  </si>
  <si>
    <t>พบปัญหาการเข้าถึงในผู้ป่วยกลุ่ม Onset มากกว่า  3 ชั่วโมง จำนวน 45 ราย คิดเป็นร้อยละ 40   อัตราตายของผู้ป่วยโรคหลอดเลือดสมอง STROKE  จำนวน 12 ราย ร้อยละ 10</t>
  </si>
  <si>
    <t>อัตราตายของผู้ป่วยโรคหลอดเลือดสมอง  Hemorrhage STROKE จำนวน 8 ราย คิดเป็นร้อยละ 7.2 อัตราตายของผู้ป่วยโรคหลอดเลือดสมอง  Ischemic  STROKE จำนวน 4 รายคิดเป็นร้อยละ 3.6</t>
  </si>
  <si>
    <t xml:space="preserve"> การเข้าถึงระบบบริการผ่าน 1669  จำนวน 18 ราย คิดเป็นร้อยละ 16.3</t>
  </si>
  <si>
    <t>สาเหตุส่วนใหญ่เกิดจากเรื่องความรู้และความตระหนักในการดูแลตัวเองเกี่ยวกับโรคของผู้ป่วยหรือญาติผู้ดูแล และ การเข้าถึงระบบบริการผ่าน 1669  น้อย</t>
  </si>
  <si>
    <t>รหัสโครงการ 020202</t>
  </si>
  <si>
    <t>กิจกรรมที่1 การพัฒนาระบบบริการสุขภาพตาม SERVICE PLAN  สาขาโรคหลอดเลือดสมอง</t>
  </si>
  <si>
    <t>1.ประชาชนอายุ 35-70 ปี= 17,562 ราย</t>
  </si>
  <si>
    <t>1.1 กลุ่มประชาชนอายุ 35-70 ปี</t>
  </si>
  <si>
    <t xml:space="preserve">3. HT=5849 ราย </t>
  </si>
  <si>
    <t>1 CVD risk &gt;20 = 36 ราย</t>
  </si>
  <si>
    <t>3 HT อายุ &gt; 60 ปี=3549 ราย</t>
  </si>
  <si>
    <t>1 กลุ่มผู้ป่วย STROKE  179 ราย</t>
  </si>
  <si>
    <t>2CVD risk &gt;20 = 36 ราย</t>
  </si>
  <si>
    <t>3  DM อายุ &gt; 60 ปี=1453 ราย</t>
  </si>
  <si>
    <t>2.1  พัฒนาทักษะการคัดกรองผู้ป่วย Stroke</t>
  </si>
  <si>
    <t>บูรณาการ</t>
  </si>
  <si>
    <t>service plan</t>
  </si>
  <si>
    <t>Trauma</t>
  </si>
  <si>
    <t>- ทบทวนและพัฒนาการดูแลการส่งต่อผู้ป่วย ตามแนวทางการ Consult ผ่านระบบ Telemedicine</t>
  </si>
  <si>
    <t xml:space="preserve"> - จัดตั้ง Stroke Bed</t>
  </si>
  <si>
    <t>ต.ค65- ธ.ค65</t>
  </si>
  <si>
    <t xml:space="preserve"> - ติดตามการทำ  REHABILITATIONผู้ป่วย post STROKE</t>
  </si>
  <si>
    <t xml:space="preserve">กิจกรรมที่ 3 การพัฒนาศักยภาพ            </t>
  </si>
  <si>
    <t xml:space="preserve">  4.1  พัฒนาศักยภาพ พยาบาล รพช.ด้านการดูแลผู้ป่วยโรคหลอดเลือดสมอง</t>
  </si>
  <si>
    <t xml:space="preserve">  4.2 เข้าอบรมเชิงปฏิบัติการ การคัดกรองผู้ป่วย Strokeจำนวน 2 รุ่น รุ่นละ 25 คน</t>
  </si>
  <si>
    <t>ต.ค65-ก.ย67</t>
  </si>
  <si>
    <t xml:space="preserve">กิจกรรมที่ 4 การควบคุมกำกับ          </t>
  </si>
  <si>
    <t xml:space="preserve"> - กิจกรรมติดตามและดูแลการดำเนินงาน ติดตามตัวชี้วัด เดือนละ  1 ครั้ง </t>
  </si>
  <si>
    <t>แผนปฎิบัติการสาธารณสุขภายใต้ประเด็นยุทธศาสตร์สาธารณสุข จังหวัดลำปาง ปีงบประมาณ 2566</t>
  </si>
  <si>
    <t>คปสอ.แม่เมาะ      จังหวัดลำปาง</t>
  </si>
  <si>
    <t>ประเด็น / งาน : การพัฒนาระบบบริการ Service Plan สาขา Trauma</t>
  </si>
  <si>
    <t>ตัวชี้วัด (KPI) : 1. ลดอัตราการเสียชีวิตที่ป้องกันได้จากโรค/ภาวะฉุกเฉิน</t>
  </si>
  <si>
    <t xml:space="preserve">                : 2. ประชาชนเข้าถึงระบบบริการการแพทย์ฉุกเฉินอย่างเท่าเทียม ทั่วถึง ทันเวลา และมีมาตรฐาน</t>
  </si>
  <si>
    <t xml:space="preserve">                : 3. พัฒนาระบบ ECS ให้มีคุณภาพและมาตรฐาน</t>
  </si>
  <si>
    <t>เป้าหมาย</t>
  </si>
  <si>
    <t xml:space="preserve">1.ร้อยละของประชากรเข้าถึงบริการการแพทย์ฉุกเฉิน ไม่ตำกว่าร้อยละ 26.5 </t>
  </si>
  <si>
    <t xml:space="preserve">2.โรงพยาบาลผ่านเกณฑ์ ER คุณภาพ ≥ 60  </t>
  </si>
  <si>
    <t>3.อัตราการเสียชีวิตจากการบาดเจ็บทางถนน( Trauma )ไม่เกิน 16 ต่อประชากรแสนประชากร</t>
  </si>
  <si>
    <r>
      <rPr>
        <b/>
        <sz val="14"/>
        <color theme="1"/>
        <rFont val="TH SarabunPSK"/>
        <family val="2"/>
      </rPr>
      <t>ข้อมูลพื้นฐาน/วิเคราะห์สถานการณ์ปัญหา :</t>
    </r>
    <r>
      <rPr>
        <sz val="14"/>
        <color theme="1"/>
        <rFont val="TH SarabunPSK"/>
        <family val="2"/>
      </rPr>
      <t>อัตราตายจากอุบัติเหตุทางถนน ในปี 2565 คิดเป็น 33.09  ต่อแสนประชากรเพิ่มขึ้นจากปี๒๕๖4 คิดเป็น 20.09เสียชีวิตในที่เกิดเหตุ 10 ครั้ง</t>
    </r>
  </si>
  <si>
    <t xml:space="preserve"> เสียชีวิตจำนวน 12  รายพบปัจจัยเสี่ยงที่สำคัญ ได้แก่ การดื่มแอลกอฮอล์ร้อยละ 33.09  การไม่สวมอุปกรณ์ป้องกันในการขับขี่ ร้อยละ 74.85  ความเร็วในการขับขี่ สภาพถนนและจุดเสี่ยงในพื้นที่</t>
  </si>
  <si>
    <t xml:space="preserve"> ทีมีสภาพเป็นทางโค้ง ไม่มีสัญญานไฟจราจรในระหว่างการซ่อมผิวจราจรไฟส่องสว่างไม่เพียงพอ  ความรุนแรงในการเกิดอุบัติเหตุสูงการนำส่งด้วยระบบ EMS ร้อยละ 86.82</t>
  </si>
  <si>
    <t xml:space="preserve"> ในบางพื้นที่มีบริการ EMS ไม่ครอบคลุม 24 ชั่วโมง เสี่ยงการเกิดสาธารณภัยในพื้นที่ เช่น อุบัติเหตุหมู่ เนื่องจากเป็นที่ตั้งของกฟผ.แม่เมาะซึ่งในช่วงเวลาเร่งด่วนจะมีการจราจรที่หนาแน่น </t>
  </si>
  <si>
    <t xml:space="preserve"> มีรถรับ-ส่งพนักงาน ทั้งส่วนรัฐวิสาหกิจและบริษัทเอกชน มีการใช้ความเร็วสูง ถนนสายรองมีทางแยกร่วมไม่มีป้ายสัญญาน ส่วนสาธารณภัยอื่นที่เป็นความเสี่ยงในพื้นที่ได้แก่</t>
  </si>
  <si>
    <t>การเกิดอัคคีภัยในสถานบริการ กฟผ.แม่เมาะ การระบาดของโรคติดต่อ การรั่วไหลของสารเคมีในสถานประกอบการ</t>
  </si>
  <si>
    <t xml:space="preserve">พื้นที่ดำเนินการ </t>
  </si>
  <si>
    <t>รหัสโครงการ 020203</t>
  </si>
  <si>
    <t>.ลดอัตราการเสียชีวิตที่ป้องกันกันได้จากโรค/ภาวะฉุกเฉิน</t>
  </si>
  <si>
    <t>1.พัฒนาศักยภาพโรงพยาบาลในการรัษาผู้ป่วยเจ็บป่วยฉุกเฉิน</t>
  </si>
  <si>
    <t xml:space="preserve"> 1.1 เตรียมความพร้อมใช้ของรถพยาบาล(Ambulance safety)</t>
  </si>
  <si>
    <t xml:space="preserve"> 1.การทำประกันภัยรถพยาบาล</t>
  </si>
  <si>
    <t>รถพยาบาล 5 คัน</t>
  </si>
  <si>
    <t>บูรณาการงาน</t>
  </si>
  <si>
    <t>พัสดุ</t>
  </si>
  <si>
    <t>2.การทำประกันภัยให้กับบุคคลากรผู้ปฏิบัติงาน</t>
  </si>
  <si>
    <t>จนท.จำนวน 55 คน</t>
  </si>
  <si>
    <t>เงินบำรุง</t>
  </si>
  <si>
    <t>3.กำหนดมาตรการการและควบคุมกำกับการขับรถพยาบาล</t>
  </si>
  <si>
    <t>ต.ค.65- ก.ย 66</t>
  </si>
  <si>
    <t xml:space="preserve"> ไม่เกิน 80 Km/hr</t>
  </si>
  <si>
    <t>4.ตรวจสภาพความพร้อมใช้ของรถพยาบาลให้ออกปฏิบัติการ</t>
  </si>
  <si>
    <t>ได้เพียงพอและพร้อมใช้</t>
  </si>
  <si>
    <t>5.เตรียมความพร้อมใช้ของเครื่อง Telemed ที่ ER อย่างน้อย</t>
  </si>
  <si>
    <t>1  เครื่อง</t>
  </si>
  <si>
    <t>สำรอง 1เครื่อง(กรณ๊ refer/ออกเหตุซ้อน/ระยะทางไกล)</t>
  </si>
  <si>
    <t>2.ประชาชนเข้าถึงระบบบริการการแพทย์ฉุกเฉินอย่างเท่าเทียม</t>
  </si>
  <si>
    <t>ทั่วถึง ทันเวลาและมีมาตรฐาน</t>
  </si>
  <si>
    <t xml:space="preserve"> -พัฒนาศักยภาพบุคคลากรการแพทย์ฉุกเฉินทุกระดับ</t>
  </si>
  <si>
    <t>2.1อบรม ENP หลักสูตร 4 เดือน</t>
  </si>
  <si>
    <t>1 คน</t>
  </si>
  <si>
    <t>สนง.ระบบการแพทย์ฉุกเฉินจ.ลำปาง</t>
  </si>
  <si>
    <t>2.2อบรม  ACLS  Provider หลักสูตร 2 วัน 1 รุ่น</t>
  </si>
  <si>
    <t xml:space="preserve"> 2 คน</t>
  </si>
  <si>
    <t>รพ.ลำปาง</t>
  </si>
  <si>
    <t>1กพ.-31มีค.66</t>
  </si>
  <si>
    <t>ร่วมกับ รพ.แม่ข่าย.</t>
  </si>
  <si>
    <t>2.3อบรมฟื้นฟู  ACLS  Renewal หลักสูตร 1 วัน 1 รุ่น</t>
  </si>
  <si>
    <t>2.4 อบรมฟื้นฟู Triage แก่พยาบาลคัดกรอง</t>
  </si>
  <si>
    <t>1-31มีค.66</t>
  </si>
  <si>
    <t>2.5 อบรมฟื้นฟูการแพทย์ฉุกเฉินขั้นพื้นฐานแก่ผู้ปฏิบัติการ</t>
  </si>
  <si>
    <t>ในเขตรับผิดชอบ 5 ตำบล</t>
  </si>
  <si>
    <t xml:space="preserve"> -อบรม EMR รายใหม่ จำนวน 1 รุ่น</t>
  </si>
  <si>
    <t xml:space="preserve"> -อบรมฟื้นฟู EMR หลักสูตรเปลี่ยนผ่าน 8 ชั่วโมง</t>
  </si>
  <si>
    <t>1-30พย.65</t>
  </si>
  <si>
    <t>จำนวน 2 รุ่น</t>
  </si>
  <si>
    <t xml:space="preserve"> -อบรมฟื้นฟูผู้ปฏิบัติการพื้นฐาน EMT หลักสูตรเปลี่ยนผ่าน</t>
  </si>
  <si>
    <t>1-31มค.66</t>
  </si>
  <si>
    <t xml:space="preserve"> 14 ชั่วโมง จำนวน 2 รุ่น</t>
  </si>
  <si>
    <t xml:space="preserve"> - อบรมเชิงปฏิบัติการ ACLS พยาบาลรพ.แม่เมาะ</t>
  </si>
  <si>
    <t>พยาบาล.ER,OPD,Ward</t>
  </si>
  <si>
    <t>พ.ค 66</t>
  </si>
  <si>
    <t>พยาบาลจนท.รพศต.รุ่นละ 1 วันจำนวน 2 รุ่น รุ่นละ 25 คน</t>
  </si>
  <si>
    <t>รพสต. จำนวน 50 คน</t>
  </si>
  <si>
    <t>2.6 การซ้อมแผนอุบัติเหตุกลุ่มชน ระดับ อำเภอ</t>
  </si>
  <si>
    <t>หน่วยราชการ</t>
  </si>
  <si>
    <t>ในพื้นที่</t>
  </si>
  <si>
    <t>3.สร้าง HLการดูแลผู้ป่วยบาดเจ็บฉุกเฉินและการเข้าถึงบริการ</t>
  </si>
  <si>
    <t>การแพทย์ฉุกเฉิน</t>
  </si>
  <si>
    <t>3.1 โครงการให้ความรู้ด้านการแพทย์ฉุกเฉินแก่สถานศึกษาใน</t>
  </si>
  <si>
    <t>ครู จำนวน 50 คน</t>
  </si>
  <si>
    <t>ม.ค.66- มิ.ย 66</t>
  </si>
  <si>
    <t>กลุ่มครูและนักเรียนมัธยมศึกษา จำนวน 4 โรงเรียน</t>
  </si>
  <si>
    <t>นักเรียน 100 คน</t>
  </si>
  <si>
    <t>รร.อนุบาลแม่เมาะ,รร.แม่เมาะวิทยา,รร.กอรวก,รร.สบจางวิทยา</t>
  </si>
  <si>
    <t>3.2 ให้ความรู้เรื่องการ Awareness ในกลุ่มโรคสำคัญ การ</t>
  </si>
  <si>
    <t>กลุ่มผู้ป่วยโรคเรื้อรัง</t>
  </si>
  <si>
    <t>NCD,รพสต.</t>
  </si>
  <si>
    <t>เรียกใช้บริการ 1669 ในกลุ่มผู้ป่วย NCD Clinic ของ รพ.</t>
  </si>
  <si>
    <t>5 ตำบล</t>
  </si>
  <si>
    <t>/PCU/รพสต.</t>
  </si>
  <si>
    <t xml:space="preserve"> -สสจ.สนับสนุนสื่อประชาสัมพันธ์เรื่องอาการเจ็บป่วยฉุกเฉิน</t>
  </si>
  <si>
    <t>ที่ต้องเฝ้าระวังและขั้นตอนการใช้บริการ 1669</t>
  </si>
  <si>
    <t xml:space="preserve"> 3.3 คืนข้อมูลการบาดเจ็บให้กับพื้นที่ข้อมูลการปฏิบัติการของ</t>
  </si>
  <si>
    <t>ผู้นำชุมชน 5 ตำบล</t>
  </si>
  <si>
    <t>เวทีประชุม</t>
  </si>
  <si>
    <t>ธ.ค65,มี.ค66</t>
  </si>
  <si>
    <t>หน่วยบริการในพื้นที่เพื่อผลักดันให้เกิดการปฏิบัติงานของ</t>
  </si>
  <si>
    <t>4 ครั้ง/ปี</t>
  </si>
  <si>
    <t>กำนัน,ผู้ใหญ่บ้าน</t>
  </si>
  <si>
    <t>,มิ.ย66,ก.ย66</t>
  </si>
  <si>
    <t>หน่วยบริการ 5 ตำบลในวาระประชุมต่างๆ ของอำเภอ</t>
  </si>
  <si>
    <t xml:space="preserve">(จังหวัดคืนข้อมูลหน่วยปฏิบัติการคืนให้พื้นที่ อ.แม่เมาะรายไตรมาศ </t>
  </si>
  <si>
    <t>เพื่อวางแผนพัฒนาต่อ )</t>
  </si>
  <si>
    <t xml:space="preserve"> -จัดอบรมให้ความรู้ด้านการแพทย์ฉุกเฉินแก่,ภาคี</t>
  </si>
  <si>
    <t>อสม,ภาคี</t>
  </si>
  <si>
    <t>เครือข่าย รุ่นละ 1 วัน จำนวน 2 รุ่น รุ่นละ 50 คน</t>
  </si>
  <si>
    <t>เครือข่าย 5 ตำบล</t>
  </si>
  <si>
    <t xml:space="preserve"> -จัดอบรมให้ความรู้ด้านการแพทย์ฉุกเฉินแก่สถานศึกษา,ภาคี</t>
  </si>
  <si>
    <t>.ผู้นำชุมชน,ครู.นักเรียน</t>
  </si>
  <si>
    <t>มิ.ย 66</t>
  </si>
  <si>
    <t>Care giver</t>
  </si>
  <si>
    <t xml:space="preserve"> - เป็นแหล่งฝึกปฏิบัติการการดูแลผู้บาดเจ็บฉุกเฉิน</t>
  </si>
  <si>
    <t>รพ แม่เมาะ</t>
  </si>
  <si>
    <t xml:space="preserve"> - ร่วมกิจกรรม  EMS Rally</t>
  </si>
  <si>
    <t>อพปร ของอปท 5 แห่ง</t>
  </si>
  <si>
    <t>คปสอ.แม่เมาะ</t>
  </si>
  <si>
    <t>ธ.ค 65</t>
  </si>
  <si>
    <t>PHER</t>
  </si>
  <si>
    <t>In-Hospital Care</t>
  </si>
  <si>
    <r>
      <rPr>
        <u/>
        <sz val="14"/>
        <color theme="1"/>
        <rFont val="TH SarabunPSK"/>
        <family val="2"/>
      </rPr>
      <t>กิจกรรมที่ 1</t>
    </r>
    <r>
      <rPr>
        <sz val="14"/>
        <color theme="1"/>
        <rFont val="TH SarabunPSK"/>
        <family val="2"/>
      </rPr>
      <t xml:space="preserve"> พัฒนา ECS คุณภาพ</t>
    </r>
  </si>
  <si>
    <t xml:space="preserve">  1.แต่งตั้ง/ทบทวนคณะกรรมการ ICSระดับอำเภอและ</t>
  </si>
  <si>
    <t>ทีม ศปถ.อ.แม่เมาะ</t>
  </si>
  <si>
    <t>ศปถ.แม่เมาะ</t>
  </si>
  <si>
    <t>บทบาท  ภารกิจ</t>
  </si>
  <si>
    <t xml:space="preserve">  2. วิเคราะห์ ประเมินความเสี่ยง Hospital Safety Index</t>
  </si>
  <si>
    <t>และประเมินผล</t>
  </si>
  <si>
    <t xml:space="preserve">  3.จัดทำแผนการจัดการสาธารณภัย,แผนประคองกิจการ,</t>
  </si>
  <si>
    <t>แผนอพยพผู้ป่วย</t>
  </si>
  <si>
    <t xml:space="preserve"> - อุทกภัย,อุบัติเหตุหมู่ อัคคีภัย,โรคระบาด</t>
  </si>
  <si>
    <t>3.ทบทวนคณะทำงานศูนย์อำนวยการความปลอดภัยทางถนน</t>
  </si>
  <si>
    <t xml:space="preserve"> ( RTI Team )ดำเนินงานผ่าน พชอ.โยใช้ DHI-RTI เป็นกลไก</t>
  </si>
  <si>
    <t>ในการขับเคลื่อน</t>
  </si>
  <si>
    <t>6.บูรณาการข้อมูล 3 ฐาน(สธ ตำรวจ บริษัทกลาง)เกี่ยวกับ</t>
  </si>
  <si>
    <t>1 ครั้ง/เดือน</t>
  </si>
  <si>
    <t>จำนวนผู้บาดเจ็บและเสียชีวิต จุดเสี่ยงแก่หน่วยงานที่เกี่ยวข้องใน</t>
  </si>
  <si>
    <t>ทีมPHER</t>
  </si>
  <si>
    <t>และคืนข้อมูลแก่หน่วยงานที่เกี่ยวข้องในเวทีประชุมหัวหน้า</t>
  </si>
  <si>
    <t>ส่วนราชการและผู้นำชุมชน</t>
  </si>
  <si>
    <t>7.วิเคราะห์ข้อมูลจุดเสี่ยงและการจัดการจุดเสี่ยง ในพื้นที่</t>
  </si>
  <si>
    <t>ต.ค.65- ก.ย.66</t>
  </si>
  <si>
    <t>ร่วมกับ ศปภ.อำเภอแม่เมาะ</t>
  </si>
  <si>
    <t>รพสต. ท่าสี,สบป้าด</t>
  </si>
  <si>
    <t>รพสต.กอรวก,บ้านทาน</t>
  </si>
  <si>
    <t>8.การสอบสวนสาเหตุการบาดเจ็บและเสียชีวิตจากอุบัติเหตุ</t>
  </si>
  <si>
    <t>ทุกราย</t>
  </si>
  <si>
    <t>ทางถนน</t>
  </si>
  <si>
    <t>9.เข้าร่วมกิจกรรมสื่อสารความเสี่ยงเรื่องความปลอดภัย</t>
  </si>
  <si>
    <t>ธ.ค 65,</t>
  </si>
  <si>
    <t>ทางถนนร่วมกับภาคีเครือข่ายในช่วงเทศกาล</t>
  </si>
  <si>
    <t>เม.ย66</t>
  </si>
  <si>
    <t>10.จัดทำป้ายรณรงค์การขับขี่ปลอดภัยในช่วงเทศกาล</t>
  </si>
  <si>
    <t>แยกอำเภอ,รพ.</t>
  </si>
  <si>
    <t>บูรณางบสื่อ</t>
  </si>
  <si>
    <t xml:space="preserve">  จำนวน  3 จุด</t>
  </si>
  <si>
    <t>หางฮุง</t>
  </si>
  <si>
    <t>11.ด่านชุมชนในช่วงเทศกาลร่วมกับภาคีเครือข่าย</t>
  </si>
  <si>
    <r>
      <rPr>
        <u/>
        <sz val="14"/>
        <color theme="1"/>
        <rFont val="TH SarabunPSK"/>
        <family val="2"/>
      </rPr>
      <t>กิจกรรมที่ 2</t>
    </r>
    <r>
      <rPr>
        <sz val="14"/>
        <color theme="1"/>
        <rFont val="TH SarabunPSK"/>
        <family val="2"/>
      </rPr>
      <t xml:space="preserve"> มาตรการองค์กรหน่วยงานสาธารณสุข</t>
    </r>
  </si>
  <si>
    <t>1.กำหนดมาตรการองค์กรในการสวม</t>
  </si>
  <si>
    <t>หมวกนิรภัยและคาดเข็มขัดนิรภัย</t>
  </si>
  <si>
    <t>ของเจ้าหน้าที่และหน่วยราชการ</t>
  </si>
  <si>
    <r>
      <rPr>
        <u/>
        <sz val="14"/>
        <color theme="1"/>
        <rFont val="TH SarabunPSK"/>
        <family val="2"/>
      </rPr>
      <t xml:space="preserve">กิจกรรมที่ 2 </t>
    </r>
    <r>
      <rPr>
        <sz val="14"/>
        <color theme="1"/>
        <rFont val="TH SarabunPSK"/>
        <family val="2"/>
      </rPr>
      <t>พัฒนา ER คุณภาพ</t>
    </r>
  </si>
  <si>
    <t xml:space="preserve"> - ลดความแออัดห้องฉุกเฉิน</t>
  </si>
  <si>
    <t xml:space="preserve"> 1. ทบทวนระบบการ Triage ร่วมกับหน่วยงานที่เกี่ยวข้อง,รพ.แม่ข่าย</t>
  </si>
  <si>
    <t>PCT,NUR</t>
  </si>
  <si>
    <t>2. ทบทวน CPG ในการดูแลภาวะวิกฤติร่วมกับองค์กรแพทย์</t>
  </si>
  <si>
    <t xml:space="preserve"> - ประเมินตนเองตามแนวทางการรักษาพยาบาลฉุกเฉิน</t>
  </si>
  <si>
    <t xml:space="preserve"> - พัฒนาคุณภาพ/แก้ไขตามส่วนขาด ( ER Audit)</t>
  </si>
  <si>
    <t xml:space="preserve"> 4.จัดหาอุปกรณ์เพื่อป้องกันอุบัติการณ์ความรุนแรงในห้องฉุกเฉิน</t>
  </si>
  <si>
    <t>4.1 ติดตั้งระบบรับสัญญานจากกล้องวงจรปิดในห้อง ER</t>
  </si>
  <si>
    <t>4.2  ทบทวนแผนรองรับความรุนแรงใน โรงพยาบาลร่วมกับ</t>
  </si>
  <si>
    <t xml:space="preserve">      กับหน่วยงานที่เกี่ยวข้อง</t>
  </si>
  <si>
    <t>4.3ประเมิน ECS คุณภาพตามตัวชี้วัด</t>
  </si>
  <si>
    <t>มี.ค 66 , ส.ค 66</t>
  </si>
  <si>
    <t>กิจกรรมที่ 3  ทบทวนแนวทางปฏิบัติ กลุ่ม Fast tract</t>
  </si>
  <si>
    <t>(Stroke/Sepsis/Trauma )</t>
  </si>
  <si>
    <t xml:space="preserve"> - ทบทวนแนวทางการดูแลผู้ป่วย Fast Tract ร่วมกับ PCT</t>
  </si>
  <si>
    <t>รพ.สต 5 ตำบล</t>
  </si>
  <si>
    <t xml:space="preserve"> - การทบทวน case Mortality and morbidity conference</t>
  </si>
  <si>
    <t>แผน PCT</t>
  </si>
  <si>
    <t xml:space="preserve"> - ฟื้นฟู CPR </t>
  </si>
  <si>
    <t>กิจกรรมที่ 4  ทบทวนแนวทางการบันทึกข้อมูล</t>
  </si>
  <si>
    <t xml:space="preserve"> - การบันทึกข้อมูลการปฏิบัติงานในระบบ  ITEM</t>
  </si>
  <si>
    <t xml:space="preserve"> - การบันทึกข้อมูลการปฏิบัติงานในระบบข้อมูล IS </t>
  </si>
  <si>
    <t xml:space="preserve">   การบันทึกข้อมูลการส่งต่อผู้ป่วย Thai refer</t>
  </si>
  <si>
    <t xml:space="preserve"> - กิจกรรมติดตามและดูแลการดำเนินงาน</t>
  </si>
  <si>
    <t>ติดตามตัวชี้วัด เดือนละ 1 ครั้ง</t>
  </si>
  <si>
    <t>ระบบการส่งต่อ</t>
  </si>
  <si>
    <t xml:space="preserve"> พัฒนาศักยภาพระบบส่งต่อ</t>
  </si>
  <si>
    <t>1 เตรียมเครื่องมืออุปกรณ์ในรถพยาบาลให้เพียงพอ</t>
  </si>
  <si>
    <t xml:space="preserve">        - โทรศัพท์เบอร์กลางสำหรับใช้ขณะส่งต่อ</t>
  </si>
  <si>
    <t>1 เครื่อง</t>
  </si>
  <si>
    <t>2.การเตรียมผู้ป่วยก่อนการส่งต่อ, การดูแลผู้ป่วยระหว่างส่งต่อ</t>
  </si>
  <si>
    <t>3.พัฒนาศักยภาพบุคลากร</t>
  </si>
  <si>
    <t xml:space="preserve">    3.1 คุณภาพการบริหารจัดการ</t>
  </si>
  <si>
    <t>มี.ค.-ส.ค.66</t>
  </si>
  <si>
    <t>พรชื่น</t>
  </si>
  <si>
    <t xml:space="preserve">         - ผู้รับผิดชอบหลักศูนย์ส่งต่อ</t>
  </si>
  <si>
    <t xml:space="preserve">    3.2 คุณภาพบริการ ทีมส่งต่อ (แพทย์/พยาบาล)</t>
  </si>
  <si>
    <t>จำนวน 1 คน</t>
  </si>
  <si>
    <t xml:space="preserve">        - แต่งตั้ง ทีม Refer </t>
  </si>
  <si>
    <t xml:space="preserve">         3.2.1 จัดอบรม/ศึกษาดูงาน/ฝึกปฏิบัติงานที่รพ.ลำปาง</t>
  </si>
  <si>
    <t>ทีมละ 4-5 คน</t>
  </si>
  <si>
    <t xml:space="preserve">         3.2.2 จัดประชุมทบทวน/นำเสนอประเด็นปัญหา </t>
  </si>
  <si>
    <t>ธค.65,มิย.66</t>
  </si>
  <si>
    <t xml:space="preserve">                   การดูแลผู้ป่วยร่วมกัน ผ่านระบบ Google Meet </t>
  </si>
  <si>
    <t>จำนวน 2 ครั้ง/ปี</t>
  </si>
  <si>
    <t>4. พัฒนาระบบ Consult</t>
  </si>
  <si>
    <t xml:space="preserve">    4.1 ลดขั้นตอนในการ Consult</t>
  </si>
  <si>
    <t>ธ.ค.65-มี.ค.66</t>
  </si>
  <si>
    <t xml:space="preserve">    4.2 จัดทำแนวทางการส่งต่อเฉพาะโรค </t>
  </si>
  <si>
    <t xml:space="preserve">    4.3 สื่อสารแนวทางการส่งต่อเฉพาะโรค และอัพเดทผ่าน </t>
  </si>
  <si>
    <t xml:space="preserve">          Google drive </t>
  </si>
  <si>
    <t>5.บันทึกข้อมูลตามระบบจัดเก็บข้อมูลที่จังหวัดออกแบบ ผ่าน Google Sheet</t>
  </si>
  <si>
    <t>13 รพ.</t>
  </si>
  <si>
    <t>ทุกวันที่ 5 ของเดือน</t>
  </si>
  <si>
    <t xml:space="preserve"> 6.โรงพยาบาลมีการทดสอบประเมินการรับสัญญาณระบบTelemedicine ในการ</t>
  </si>
  <si>
    <t>ทุกวันเวลา</t>
  </si>
  <si>
    <t xml:space="preserve"> เชื่อมต่อระหว่างโรงพยาบาลแม่ข่าย-ลูกข่าย</t>
  </si>
  <si>
    <t>9.00-9.30 น.</t>
  </si>
  <si>
    <t xml:space="preserve"> 7. มีระบบ Consult ทาง Telemed ทั้งใน ER  และ OPD </t>
  </si>
  <si>
    <t>ประเด็น / งาน :  การพัฒนาระบบบริการโรคติดเชื้อในกระแสเลือด</t>
  </si>
  <si>
    <t>1) จำนวนผู้ป่วย Sepsis /Septic Shock ที่เสียชีวิต ไม่เกินร้อยละ 15</t>
  </si>
  <si>
    <t>2)จำนวนผู้ป่วย Sepsis/Septic shock ได้รับยา Antibiotic ใน 1  ชั่วโมง หลัง Triage ER   &gt;  ร้อยละ 95</t>
  </si>
  <si>
    <t>3) อัตราตายผู้ป่วยติดเขื้อในกระแสเลือดแบบรุนแรงชนิด Community-acquired ( HDC) ≤ ร้อยละ 40</t>
  </si>
  <si>
    <t xml:space="preserve">            สถานการณ์ในปีงบประมาณ พ.ศ 2565 มีผู้ป่วย Sepsis จำนวนทั้งหมด 125  คน เป็น ผู้ป่วย Septic shock ทั้งหมด 24  ราย คิดเป็นร้อยละ 19.2</t>
  </si>
  <si>
    <t>จำนวนผู้ป่วยที่ได้รับการทำ H/C ก่อนการให้ยา Antibiotic จำนวน 125 รายคิดเป็นร้อยละ 100ได้รับ Antibiotic ใน 1 ชั่วโมงภายหลังการคัดแยกที่ ER</t>
  </si>
  <si>
    <t>จำนวน 114 ราย คิดเป็นร้อยละ 89.06  เวลาเฉลี่ย เสียชีวิต ทั้งหมด  9 ราย คิดเป็นร้อยละ 91.2 แยกเป็นเสียชีวิต หลังส่งต่อ  6 ราย  คิดเป็นร้อยละ 4.8</t>
  </si>
  <si>
    <t>เวลาเฉลี่ยในการรอผล Lab CBC คิดเป็น 16 นาที( ปี 2564 เวลา 18 นาที/คน)</t>
  </si>
  <si>
    <t>สาเหตุส่วนใหญ่เกิดจาก</t>
  </si>
  <si>
    <t>1. การคัดกรองผิดพลาด จากไม่เข้าเกณฑ์ SOS=2  พบ Sepsis ภายหลัง 5 ราย 2.ไม่ทำตาม Guiline 2 ราย</t>
  </si>
  <si>
    <t>2.รอLab  investigate  ใช้เวลารอ Lab 3  ราย เนื่องจาก เครื่องชำรุด</t>
  </si>
  <si>
    <t>3.ล่าช้า ABO เนื่องจากต้องแก้ไขภาวะวิกฤติ 6 ราย</t>
  </si>
  <si>
    <t xml:space="preserve">4.ความรู้และความตระหนักในการดูแลตัวเองเกี่ยวกับโรคของผู้ป่วยหรือญาติผู้ดูแล และ การเข้าถึงระบบบริการผ่าน 1669  น้อยทำให้การเข้าถึงบริการล่าช้า </t>
  </si>
  <si>
    <t>ระยะเวลาดำเนินการ</t>
  </si>
  <si>
    <t>รหัสโครงการ. 020204</t>
  </si>
  <si>
    <t>โครงการพัฒนาระบบบริการสุขภาพตาม SERVICE PLAN คปสอ.แม่เมาะ</t>
  </si>
  <si>
    <t>กิจกรรมที่1 การพัฒนาระบบบริการสุขภาพตาม SERVICE PLAN   สาขาโรคติดเชื้อในกระแสเลือด</t>
  </si>
  <si>
    <t>Pre-hospital care</t>
  </si>
  <si>
    <t>ผู้ป่วยมารับการรักษาล่าช้าทำให้ผู้ป่วยอาการหนัก</t>
  </si>
  <si>
    <t>1. จัดอบรมให้ความรู้เกี่ยวกับภาวะติดเชื้อในกระแสเลือด กลุ่มเสี่ยงต่อการเกิดภาวะติด</t>
  </si>
  <si>
    <t>แพทย์ , พยาบาล</t>
  </si>
  <si>
    <t>ตามโครงการแม่ข่าย</t>
  </si>
  <si>
    <t>พ.ย 66</t>
  </si>
  <si>
    <t>CM  Sepsis</t>
  </si>
  <si>
    <t>เชื้อในกระแสเลือดแบบรุนแรงชนิด Community-acquired และเสียชีวิต การคัด</t>
  </si>
  <si>
    <t>ในรพ,รพสต.</t>
  </si>
  <si>
    <t>กรอง/การประเมินเบื้องต้นเพี่อนำไปสู่การวินิจฉัยภาวะติดเชื้อในกระแสเลือดแบบ</t>
  </si>
  <si>
    <t>รุนแรงต่อไปโดยใช้เครื่องมือ sepsis screening tools ตัวใดตัวหนึ่งดังต่อไปนี้ SIRS ,</t>
  </si>
  <si>
    <t>SOFA , qSOFA , SOS score , MEWS (จังหวัดกำลังดำเนินการพัฒนา แนวทาง ใน</t>
  </si>
  <si>
    <t>การดูแลรักษาผู้ป่วยภาวะติดเชื้อในกระแสเลือด ดูแลต่อเนื่องตั้งแต่ รพ.สต. ถึง รพศ.</t>
  </si>
  <si>
    <t xml:space="preserve">2. ผู้มารับบริการที่ปฐมภูมิ/เยี่ยมบ้าน (DM un-control , CVA (Bed ridden) , </t>
  </si>
  <si>
    <t xml:space="preserve">กลุ่มเสี่ยง </t>
  </si>
  <si>
    <t>Alcohol drinking(Cirrhosis) , CA) ที่มีอาการ (ตาม Guideline) ที่อาจจะเกิดภาวะ</t>
  </si>
  <si>
    <t>DM un-control267 ราย</t>
  </si>
  <si>
    <t>ติดเชื้อในกระแสเลือดแบบรุนแรง  ได้รับการคัดกรอง/การประเมินอาการเบื้องต้น เพี่อ</t>
  </si>
  <si>
    <t xml:space="preserve"> CVA (Bed ridden) 5 คน</t>
  </si>
  <si>
    <t>นำไปสู่การวินิจฉัยภาวะติดเชื้อในกระแสเลือดแบบรุนแรงต่อไปโดยใช้เครื่องมือ sepsis</t>
  </si>
  <si>
    <t>Alcohol drinking 33 คน</t>
  </si>
  <si>
    <t>screening tools ตัวใดตัวหนึ่งดังต่อไปนี้ SIRS , SOFA , qSOFA , SOS score , MEWS</t>
  </si>
  <si>
    <t xml:space="preserve"> (Cirrhosis),CA 146 ราย</t>
  </si>
  <si>
    <t>ตามแบบฟอร์ม และแนวทางของจังหวัด (กำลังดำเนินการพัฒนา แนวทาง ในการดูแล</t>
  </si>
  <si>
    <t>รักษาผู้ป่วยภาวะติดเชื้อในกระแสเลือดตั้งแต่ รพ.สต. ถึง รพศ.)</t>
  </si>
  <si>
    <t>3. คืนข้อมูลสถานการณ์โรคติดเชื้อในกระแสเลือดให้แก่ชุมชนในพื้นที่และระบบบริการ</t>
  </si>
  <si>
    <t>และระบบบริการ Fast track โดยให้ผู้นำชุมชน ประกาศเสียงตามสายเน้น 1669</t>
  </si>
  <si>
    <t xml:space="preserve"> - ให้ความรู้เรื่องโรคติดเชื้อในกระแสเลือดและระบบการส่งต่อให้  อสช,อพปร</t>
  </si>
  <si>
    <t xml:space="preserve"> -รณรงค์และประชาสัมพันธ์ความรู้โรคติดเชื้อในกระแสเลือด</t>
  </si>
  <si>
    <t>ทุกหมู่</t>
  </si>
  <si>
    <t xml:space="preserve"> - การประสานความร่วมมือของอปท.ภาคีเครือข่ายในชุมชน ในการให้</t>
  </si>
  <si>
    <t>บริการนำส่งผู้ป่วยตามระบบ 1669</t>
  </si>
  <si>
    <t xml:space="preserve"> 4.ให้ความรู้ประชาชนกลุ่มเป้าหมายที่เสี่ยงต่อการเกิดภาวะติดเชื้อในกระแสเลือดแบบ</t>
  </si>
  <si>
    <t xml:space="preserve">รุนแรงชนิด Community-acquired (ผู้ป่วยที่มีโรคประจำตัวดังนี้ DM un control , </t>
  </si>
  <si>
    <t>DM un-control255 ราย</t>
  </si>
  <si>
    <t>CVA (Bed ridden) , Alcohol drinking (Cirrhosis) , CA) สามารถบูรณาการในคลินิก</t>
  </si>
  <si>
    <t xml:space="preserve"> NCD จิตเวช COC ในการสังเกตุอาการผิดปกติให้นำส่งรพ.เน้นอาการเร่งด่วนที่ต้องนำส่งโรงพยาบาล </t>
  </si>
  <si>
    <t xml:space="preserve"> - แนะนำญาติกลุ่มโรคเรื้อรังในการสังเกตุอาการผิดปกติให้นำส่งรพ.เน้นอาการเร่งด่วน</t>
  </si>
  <si>
    <t xml:space="preserve"> เช่น ไข้ ซึมลง หายใจเร็ว/หอบเหนื่อย</t>
  </si>
  <si>
    <t>3.พัฒนาการเข้าถึงบริการ</t>
  </si>
  <si>
    <t>In-hospital care</t>
  </si>
  <si>
    <t>2.Miss/delayed diagnosis</t>
  </si>
  <si>
    <t xml:space="preserve"> พัฒนา Guideline ในการดูแลรักษาผู้ป่วยภาวะติดเชื้อในกระแสเลือด</t>
  </si>
  <si>
    <t>3. Delayed treatment</t>
  </si>
  <si>
    <t>3.1. จัดประชุมให้ความรู้และชี้แจง Guideline ในการดูแลรักษาผู้ป่วยภาวะติดเชื้อในกระแสเลือด</t>
  </si>
  <si>
    <t>พยาบาล</t>
  </si>
  <si>
    <t>ปริญญา</t>
  </si>
  <si>
    <t>3.2. พัฒนาศักยภาพบุคคลกรการคัดแยกโดยใช้ MEWS SCORE</t>
  </si>
  <si>
    <t>3.3.วางระบบ Sepsis Fast tract ในจุดที่เกี่ยวข้อง OPD , ER ,Ward</t>
  </si>
  <si>
    <t>3.4กำหนดให้มีระบบ Lab Fast Tract (เจาะ CBC ติดสติกเกอร์ ด่วน sepsis )</t>
  </si>
  <si>
    <t xml:space="preserve">โดยให้มีการรายงานผลCBC อย่างเร่งด่วนโดยใช้เวลาเฉลี่ยน้อยกว่า 20 นาที </t>
  </si>
  <si>
    <t xml:space="preserve">3.5 .กำหนดแนวทางการเจาะ Blood lactate </t>
  </si>
  <si>
    <r>
      <rPr>
        <sz val="14"/>
        <color rgb="FF000000"/>
        <rFont val="TH SarabunPSK"/>
        <family val="2"/>
      </rPr>
      <t xml:space="preserve">   1.SOS score </t>
    </r>
    <r>
      <rPr>
        <b/>
        <sz val="14"/>
        <color rgb="FF000000"/>
        <rFont val="TH SarabunPSK"/>
        <family val="2"/>
      </rPr>
      <t xml:space="preserve"> ≥ 4</t>
    </r>
    <r>
      <rPr>
        <sz val="14"/>
        <color rgb="FF000000"/>
        <rFont val="TH SarabunPSK"/>
        <family val="2"/>
      </rPr>
      <t xml:space="preserve"> เจาะ Blood lactate ทันที </t>
    </r>
  </si>
  <si>
    <r>
      <rPr>
        <sz val="14"/>
        <color rgb="FF000000"/>
        <rFont val="TH SarabunPSK"/>
        <family val="2"/>
      </rPr>
      <t xml:space="preserve">  2. SOS score </t>
    </r>
    <r>
      <rPr>
        <b/>
        <sz val="14"/>
        <color rgb="FF000000"/>
        <rFont val="TH SarabunPSK"/>
        <family val="2"/>
      </rPr>
      <t xml:space="preserve"> &lt; 4 ให้รอผล CBC ด่วน sepsis เพื่อรายงานแพทย์พิจารณา</t>
    </r>
  </si>
  <si>
    <t xml:space="preserve">        เจาะ Blood Lactate</t>
  </si>
  <si>
    <t>3.6.เพิ่มบัญชียา Antibiotic  ตามแผนการรักษาของโรงพยาบาลแม่ข่าย</t>
  </si>
  <si>
    <t>เข้ากรอบบัญชียารพ.แม่เมาะ</t>
  </si>
  <si>
    <t xml:space="preserve">3.7.พัฒนาบุคลากร โครงการ การประชุม Update ความรู้ในการดูแลผู้ป่วย Sepsis  </t>
  </si>
  <si>
    <t xml:space="preserve"> ร่วมกับ โรงพยาบาลแม่ข่าย</t>
  </si>
  <si>
    <t xml:space="preserve">4. การพัฒนาแนวทางการส่งต่อ </t>
  </si>
  <si>
    <t>4.1 แนวทางการส่งต่อผู้ป่วย Guideline for refer sepsisปฏิบัติตามแนวทางการส่งต่อเคสภาวะติดเชื้อ</t>
  </si>
  <si>
    <t>ในกระแสเลือดของจังหวัด</t>
  </si>
  <si>
    <t>5. ความถูกต้องของการลงข้อมูล HDC / SEPNET</t>
  </si>
  <si>
    <t>5.1. จัดอบรมให้ความรู้ การสรุปเวชระเบียน</t>
  </si>
  <si>
    <t>5.2 จัดตั้งคณะกรรมการการทบทวนการลงข้อมูลสรุปเวชระเบียนผู้ป่วยภาวะติดเชื้อในกระแสเลือด</t>
  </si>
  <si>
    <t>ระดับโรงพยาบาล</t>
  </si>
  <si>
    <t>Post-hospital care</t>
  </si>
  <si>
    <t>1.การวางแผนการดูแลต่อเนื่องในผู้ป่วยแต่ละรายอย่างเหมาะสม</t>
  </si>
  <si>
    <t>2.การพัฒนาการส่งต่อข้อมูลให้กับ รพศต.และชุมชน</t>
  </si>
  <si>
    <t>3.การเฝ้าระวังติดตามกลุ่มเสี่ยงและคัดกรองกลุ่มเสี่ยงเบื้องต้นในชุมชน</t>
  </si>
  <si>
    <t>การควบคุมกำกับ</t>
  </si>
  <si>
    <t xml:space="preserve">   ติดตามตัวชี้วัด เดือนละ 1 ครั้ง</t>
  </si>
  <si>
    <t>6.การติดตามประเมินผลการดำเนินงาน...</t>
  </si>
  <si>
    <t>มี.ค 66, ส.ค 66</t>
  </si>
  <si>
    <t xml:space="preserve">การติดตามประเมินผลการดำเนินงานการพัฒนาระบบบริการในการคัดกรอง/ประเมินอาการ/ดูแลรักษา </t>
  </si>
  <si>
    <t>/ส่งต่อ/การประสานดูแลต่อเนื่อง ผู้ป่วยภาวะติดเชื้อในกระแสเลือด (รพ.สต. ถึง รพศ.) 2 ครั้ง/ปี</t>
  </si>
  <si>
    <t>แผนปฎิบัติการสาธารณสุขจังหวัดลำปาง ภายใต้ประเด็นยุทธศาสตร์ ปีงบประมาณ พ.ศ. 2566</t>
  </si>
  <si>
    <t>คปสอ.แม่เมาะ   จังหวัดลำปาง</t>
  </si>
  <si>
    <t>ประเด็น / งาน : ไตเรื้อรัง</t>
  </si>
  <si>
    <t>ตัวชี้วัด (KPI) /ผลลัพธ์ที่ต้องการ</t>
  </si>
  <si>
    <t>ข้อมูลพื้นฐาน/ วิเคราะห์สถานการณ์ปัญหา</t>
  </si>
  <si>
    <t>ผู้ป่วย DM และ/หรือ HT ที่ได้รับการค้นหาและคัดกรองโรคไตเรื้อรัง ร้อยละ 62.95 เป้าหมายร้อยละ 80 ปัญหาที่พบกลุ่มเป้าหมายไม่ได้รับการตรวจปัสสาวะหา Albuminuria</t>
  </si>
  <si>
    <t>ผู้ป่วย DM และ/หรือ HT ที่เป็นผู้ป่วยโรคไตเรื้อรังรายใหม่ร้อยละ 2.3 ลดลงจากปี 2564 (ร้อยละ 2.9)</t>
  </si>
  <si>
    <t>จำนวนผู้ป่วยโรคไตเรื้อรังที่มารับบริการที่โรงพยาบาล ทั้งหมด 789 รายย จำแนกตาม Stage 1-3 จำนวน 581 ราย stage 4 จำนวน 137 ราย  stage 5 จำนวน 183 ราย</t>
  </si>
  <si>
    <t xml:space="preserve">ผู้ป่วย CKD ที่มีอัตราการลดลงของ eGFR&lt;5 ml/min/1.73m2/yr ร้อยละ 60.2 เป้าหมายร้อยละ 66 </t>
  </si>
  <si>
    <t>รหัสโครงการ 020105</t>
  </si>
  <si>
    <t>1.คัดกรองกลุ่มป่วยรายใหม่</t>
  </si>
  <si>
    <t xml:space="preserve"> -การคัดกรองและค้นหาผู้ป่วยโรคไตเรื้อรังรายใหม่ โดยการตรวจเลือดประจำปี </t>
  </si>
  <si>
    <t xml:space="preserve">ผู้ป่วย DM, HT </t>
  </si>
  <si>
    <t>รพช. PCU</t>
  </si>
  <si>
    <t xml:space="preserve">NCD </t>
  </si>
  <si>
    <t>ตรวจหาค่า Creatinine, eGfr ร่วมกับการตรวจปัสสาวะหาค่า Urine albumin</t>
  </si>
  <si>
    <t>ที่ขึ้นทะเบียนรักษา</t>
  </si>
  <si>
    <t>รพ.สต.</t>
  </si>
  <si>
    <t>PCU</t>
  </si>
  <si>
    <t xml:space="preserve">หรือ Urine microalbumin อย่างน้อย ปีละ 1 ครั้ง </t>
  </si>
  <si>
    <t xml:space="preserve">ร้อยละ 80 </t>
  </si>
  <si>
    <t xml:space="preserve"> -ขึ้นทะเบียนผู้ป่วย นัดผู้ป่วยเข้าคลินิกโรคไตเรื้อรังทุกวันจันทร์ ผู้ป่วยที่รักษาใน </t>
  </si>
  <si>
    <t xml:space="preserve">CKD รายใหม่ทุกราย </t>
  </si>
  <si>
    <t xml:space="preserve">อทิตยา </t>
  </si>
  <si>
    <t xml:space="preserve">PCU เมื่อเข้าสู่ stage 3 B ส่งกลับรพช.ทุกราย เพื่อเข้าถึงมาตรฐานการดูแล </t>
  </si>
  <si>
    <t xml:space="preserve">2.การชะลอความเสื่อมของไต </t>
  </si>
  <si>
    <t xml:space="preserve"> -CKD stage 3 ได้รับคำแนะนำการดูแลสุขภาพ ดื่มน้ำวันละ 3000 ซีซี </t>
  </si>
  <si>
    <t xml:space="preserve"> -รับประทานอาหารที่เหมาะสมกับระยะของโรค </t>
  </si>
  <si>
    <t xml:space="preserve"> -ควบคุมระดับน้ำตาลในเลือดและระดับความดันโลหิต ให้อยู่ในเกณฑ์ที่ควบคุมได้ </t>
  </si>
  <si>
    <t xml:space="preserve"> -เฝ้าระวังการใช้ยากลุ่ม NSAID สื่อระดับ eGfr ถึงทีมสหวิชาชีพ </t>
  </si>
  <si>
    <t xml:space="preserve"> ติดสติ๊กเกอร์หน้าปกสมุดผู้ป่วยโรคเรื้อรังเพื่อสื่อถึงทีมดูแลผู้ป่วยในชุมชน </t>
  </si>
  <si>
    <t>pop up ในโปรแกรม J?</t>
  </si>
  <si>
    <t xml:space="preserve">UC </t>
  </si>
  <si>
    <t xml:space="preserve"> -ตรวจติดตามการทำงานของไต และ เกลือแร่ในกระแสเลือด </t>
  </si>
  <si>
    <t>ถ้าได้ไม่ต้องใช้สติ๊กเกอร์</t>
  </si>
  <si>
    <t xml:space="preserve">3.เข้าถึงการบำบัดทดแทนไต </t>
  </si>
  <si>
    <t>หรือเปลึ่ยนเป็นสติ๊กเกอร์สีติดหน้าปก</t>
  </si>
  <si>
    <t xml:space="preserve"> -ผู้ป่วยไตเรื้อรังระยะที่ 4 ได้รับการส่งต่อพบอายุรแพทย์โรคไต </t>
  </si>
  <si>
    <t xml:space="preserve"> -ผู้ป่วยไตเรื้อรังระยะที่ 5 ได้รับก่ารรักษาบำบัดทดแทนไต </t>
  </si>
  <si>
    <t xml:space="preserve">4. การดูแลต่อเนื่อง </t>
  </si>
  <si>
    <t xml:space="preserve"> -ผู้ป่วยไตระยะที่ 4,5 ได้รับการส่งต่อเยี่ยมบ้าน เพื่อประเมินครอบครัว และการดูแล</t>
  </si>
  <si>
    <t xml:space="preserve">ตนเองที่บ้าน </t>
  </si>
  <si>
    <t>5.การส่งเสริมการปรับเปลี่ยนพฤติกรรมสุขภาพ กลุ่มเสี่ยง กลุ่มป่วยโรคไตเรื้อรัง</t>
  </si>
  <si>
    <t>5.1กลุ่มป่วยDM ,HT Uncontrolled ได้รับการทำ SMBG,SMBP /มีshare care plan</t>
  </si>
  <si>
    <t xml:space="preserve"> -ผู้ป่วยเบาหวาน ความดัน ไต เรื้อรัง  poor control สีแดง</t>
  </si>
  <si>
    <t>255ราย</t>
  </si>
  <si>
    <t>บูรณาการกับ</t>
  </si>
  <si>
    <t xml:space="preserve"> -ผู้ป่วยเบาหวาน ความดัน ไต เรื้อรัง ที่มีCVD risk &gt;20 %</t>
  </si>
  <si>
    <t>35ราย</t>
  </si>
  <si>
    <t>Health stattion</t>
  </si>
  <si>
    <t xml:space="preserve"> -ผู้ป่วยโรคไตเรื้อรัง ที่มี eGFR ลดลง &gt;5</t>
  </si>
  <si>
    <t>238ราย</t>
  </si>
  <si>
    <t>เครื่องวัดความดัน 1500*5เครื่อง</t>
  </si>
  <si>
    <t>เครื่องเจาะเบาหวาน  เบิกจากแลบ5 เครื่อง</t>
  </si>
  <si>
    <t>เครื่องวัดมวลไขมันcaliper digital  400*5 อัน</t>
  </si>
  <si>
    <t>เครื่องวัดความเค็มในอาหาร 700*5 อัน</t>
  </si>
  <si>
    <t>5.2การเข้าร่วมกลุ่มGroup line กลุ่มป่วยDM ,HT ,CKD Uncontrolled</t>
  </si>
  <si>
    <t xml:space="preserve">5.3กิจกรรมกลุ่มseft health group ,individual heath education </t>
  </si>
  <si>
    <t xml:space="preserve">กลุ่มuncontrolled  ในคลีนิกเบาหวาน ความดัน ไตเรื้อรัง </t>
  </si>
  <si>
    <t>5.4 ท ำ Telemedicine, Telenursing ใน ผู้ป่วย CAPD ที่อยู่ในพื้นที่ เสี่ยงสูง</t>
  </si>
  <si>
    <t>อทิตยา / รพสต.</t>
  </si>
  <si>
    <t>เพิ่มเติม</t>
  </si>
  <si>
    <t xml:space="preserve"> พัฒนา CKD CLINIC</t>
  </si>
  <si>
    <t xml:space="preserve">ร่วมConference case ทุก 3 เดือน </t>
  </si>
  <si>
    <t>แผนปฎิบัติการสาธารณสุขภายใต้ประเด็นยุทธศาสตร์สาธารณสุข จังหวัดลำปาง ปีงบประมาณ พ.ศ. 2565</t>
  </si>
  <si>
    <t>คปสอ แม่เมาะ จังหวัดลำปาง</t>
  </si>
  <si>
    <t>แผนปฏิบัติการสาธารณสุข แผนยุทธศาสตร์  ประจำปีงบประมาณ 2565</t>
  </si>
  <si>
    <t>ประเด็น / งาน : การพัฒนาระบบบริการสุขภาพ ( Service Plan )</t>
  </si>
  <si>
    <t>1.อัตราการเข้าถึงบรืการผู้ป่วยโรคซึมเศร้า ร้อยละ &gt;74</t>
  </si>
  <si>
    <t>2.อัตราฆ่าตัวตายสำเร็จ  &lt; 8/แสนประชากร</t>
  </si>
  <si>
    <t>3.ร้อยละ 90 ของผู้พยายามฆ่าตัวตายไม่กลับมาทำร้ายตัวเองซ้ำภายใน   1 ปี</t>
  </si>
  <si>
    <t xml:space="preserve">สถานการณ์การฆ่าตัวตายของอำเภอแม่เมาะปี 2565 มีแนวโน้มลดลง แต่ส่วนของการพยายามฆ่าตัวตายเพิ่มสูงขึ้น ปี 2565 มีฆ่าตัวตายสำเร็จจำนวน 3 รายคิดเป็น </t>
  </si>
  <si>
    <t xml:space="preserve">7.6 /แสนประชากร  การฆ่าตัวตายสำเร็จ3 ตำบล คือพื้นที่ตำบลแม่เมาะจำนวน 1 รายคิดเป็น 33.33 /แสนประชากร ตำบลตำบลจางเหนือจำนวน 1 ราย คิดเป็น </t>
  </si>
  <si>
    <t xml:space="preserve">33.33/แสนประชากรและสบป้าดจำนวน 1 รายคิดเป็น 33.33 /แสนประชากรเป็นเพศชาย 2 ราย เพศหญิง 1 ราย อยู่ในวัยทำงานจำนวน 2 ราย  สูงอายุจำนวน1 ราย </t>
  </si>
  <si>
    <t xml:space="preserve">สาเหตุจากปัญหาความสัมพันธ์ 2 ราย หนี้สิน 1 ราย พยายามฆ่าตัวตาย 32 ราย คิดเป็น 81.10 ต่อแสนประชากร สูงสุดในจังหวัดลำปาง </t>
  </si>
  <si>
    <t>เป้าหมายและจำนวน</t>
  </si>
  <si>
    <t>รหัสโครงการ 020206</t>
  </si>
  <si>
    <t>รายละเอียดกิจกรรม</t>
  </si>
  <si>
    <t>กิจกรรมที่ 1.การส่งเสริมป้องกันปัญหาการฆ่าตัวตาย</t>
  </si>
  <si>
    <t xml:space="preserve">1.1 การคัดกรอง เฝ้าระวัง และการประชาสัมพันธ์   </t>
  </si>
  <si>
    <t xml:space="preserve"> -การคัดกรอง และการเฝ้าระวังภาวะซึมเศร้าในสถานบริการ ในโรงเรียนและชุมชน(กลุ่มปกติ)</t>
  </si>
  <si>
    <t>ในสถานศึกษาอายุ ≥13 ปี</t>
  </si>
  <si>
    <t>รพ.และรพสต.</t>
  </si>
  <si>
    <t>มค.66-กย66</t>
  </si>
  <si>
    <t>งานจิตเวช</t>
  </si>
  <si>
    <t>ชุมชนใช้ 3Q (กลุ่มปกติ)</t>
  </si>
  <si>
    <t>ประชาชนอายุ&gt;15 ปี</t>
  </si>
  <si>
    <t>พื้นที่ 5 ตำบล</t>
  </si>
  <si>
    <t>สสอ.</t>
  </si>
  <si>
    <t xml:space="preserve"> -ติดตามประเมินผลจำนวนผู้ได้รับการประเมิน และผลลัพธ์การประเมินรวมถึง</t>
  </si>
  <si>
    <t>การส่งต่อเพื่อเข้ารับการช่วยเหลือ</t>
  </si>
  <si>
    <t xml:space="preserve"> - ทำป้ายประชาสัมพันธ์การเฝ้าระวังกลุ่มเสี่ยงฆ่าตัวตาย, warning signs</t>
  </si>
  <si>
    <t>พ.ย.65-ก.ย.66</t>
  </si>
  <si>
    <t>แหล่งช่วยเหลือ</t>
  </si>
  <si>
    <t xml:space="preserve"> - ประชาสัมพันธ์ผ่านคลื่นวิทยุชุมชนแม่เมาะ.</t>
  </si>
  <si>
    <t>อำเภอแม่เมาะ</t>
  </si>
  <si>
    <t>ธ.ค.65-ก.ย66</t>
  </si>
  <si>
    <t xml:space="preserve"> - ติดตามประเมินผลจากการที่มีป้ายประชาสัมพันธ์ทั่วถึงทุกตำบล</t>
  </si>
  <si>
    <t>1.2 พัฒนารูปแบบการป้องกันการฆ่าตัวตายโดยกระบวนการมีส่วนร่วม</t>
  </si>
  <si>
    <t>ชองชุมชน</t>
  </si>
  <si>
    <t>1.2.1 ประชุมชี้แจงใน คปสอ.ในการใช้รูปแบบการป้องกันการฆ่าตัวตายฯ</t>
  </si>
  <si>
    <t>3 ตำบลๆละ</t>
  </si>
  <si>
    <t>ต.สบป้าด</t>
  </si>
  <si>
    <t xml:space="preserve"> - เลือกพืนที่เป้าหมายที่มีการฆ่าตัวตายสูงจำนวน 3 ตำบล</t>
  </si>
  <si>
    <t>30 คน</t>
  </si>
  <si>
    <t>ต.แม่เมาะ</t>
  </si>
  <si>
    <t>ต.ค.65-กย66</t>
  </si>
  <si>
    <t>1.2.2 อบรมอสม. ผู้นำชุมชน/แกนนำ ในการเสริมสร้างวัคซีนใจในชุมชน,</t>
  </si>
  <si>
    <t xml:space="preserve">รวม 90 คน </t>
  </si>
  <si>
    <t>ต.จางเหนือ</t>
  </si>
  <si>
    <t xml:space="preserve"> การเฝ้าระวัง ประเมิน คัดกรอง ติดตาม ส่งต่อผู้ที่เสี่ยงต่อการฆ่าตัวตาย</t>
  </si>
  <si>
    <t>/3 รุ่น</t>
  </si>
  <si>
    <t xml:space="preserve"> -ประสานบุคลากรในพื้นที่ แจ้งวัตถุประสงค์โครงการ</t>
  </si>
  <si>
    <t xml:space="preserve"> -เลือกช่วงเวลาที่เหมาะสมในการดำเนินการ</t>
  </si>
  <si>
    <t xml:space="preserve"> -ทำการอบรมกลุ่มเป้าหมาย</t>
  </si>
  <si>
    <t xml:space="preserve"> -สร้างกลุ่มไลน์ในการประสานงาน การปรึกษา การส่งต่อ</t>
  </si>
  <si>
    <t xml:space="preserve">1.2.3 ติดตามประเมินผล </t>
  </si>
  <si>
    <t xml:space="preserve"> -อสม.สามารถใช้แบบประเมิน 3 Q ในการประเมินประชาชนในเขตรับผิดชอบ</t>
  </si>
  <si>
    <t xml:space="preserve">ในกลุ่มอายุ 15 ปีขึ้นไปรวมทั้งกลุ่มเสี่ยง, เข้าใจหลักการ 3 ส.(สอดส่องมองหา, </t>
  </si>
  <si>
    <t>ใส่ใจรับฟัง, ส่งต่อเชื่อมโยง)</t>
  </si>
  <si>
    <t xml:space="preserve"> -จำนวนประชาชนผู้ได้รับการประเมิน</t>
  </si>
  <si>
    <t xml:space="preserve"> -สรุปประเมินผล</t>
  </si>
  <si>
    <t>3.พัฒนาศักยภาพเครือข่ายทีมบุคลากรด้านจิตเวชและสารเสพติด รพ.สต.</t>
  </si>
  <si>
    <t>รพ.สต.5 แห่ง</t>
  </si>
  <si>
    <t>ตค65-กย66</t>
  </si>
  <si>
    <r>
      <rPr>
        <b/>
        <sz val="14"/>
        <color theme="1"/>
        <rFont val="TH SarabunPSK"/>
        <family val="2"/>
      </rPr>
      <t xml:space="preserve">วัตถุประสงค์: </t>
    </r>
    <r>
      <rPr>
        <sz val="14"/>
        <color theme="1"/>
        <rFont val="TH SarabunPSK"/>
        <family val="2"/>
      </rPr>
      <t>เพื่อให้จนท.รพ.สต.มีทักษะการประเมินภาวะเสี่ยงต่อการทำร้าย</t>
    </r>
  </si>
  <si>
    <t>ตัวเอง ผู้ป่วยจิตเวชและสารเสพติดและมีความมั่นใจในการดุแลผู้ป่วยจิตเวช</t>
  </si>
  <si>
    <t>และสารเสพติดมากขึ้น</t>
  </si>
  <si>
    <t>กิจกรรม</t>
  </si>
  <si>
    <t xml:space="preserve"> - เยี่ยมเสริมพลังเครือข่ายรพ.สต 5 แห่ง</t>
  </si>
  <si>
    <t xml:space="preserve"> - เสริมทักษะการดูแลผู้ป่วยจิตเวชและจิตเวชฉุกเฉิน</t>
  </si>
  <si>
    <t xml:space="preserve"> -ให้ความรู้และแนวทางการดูแลผู้ป่วยจิตเวช/สารเสพติด/การใช้เครื่องมือ</t>
  </si>
  <si>
    <t>ในการประเมิน คัดกรอง 3Q 9Q 8Q Audit  AWS</t>
  </si>
  <si>
    <t xml:space="preserve">ประเมินผล </t>
  </si>
  <si>
    <t xml:space="preserve"> -ประเมินความพึงพอใจของกิจกรรม</t>
  </si>
  <si>
    <t xml:space="preserve"> - แนวทางการคัดกรองผู้เสี่ยงทำร้ายตัวเอง </t>
  </si>
  <si>
    <t xml:space="preserve"> - แนวทางการคัดกรอง ดูแลผู้มีปัญหาสุขภาพจิตและสารเสพติด</t>
  </si>
  <si>
    <t xml:space="preserve"> - แนวทางการดูแลผู้ป่วยจิตเวชฉุกเฉิน</t>
  </si>
  <si>
    <t>แผน 4 Pillar ในการดำเนินงานสุขภาพจิต</t>
  </si>
  <si>
    <t xml:space="preserve">1 ระบบข้อมูล </t>
  </si>
  <si>
    <t>1.1.มีฐานข้อมูลกลุ่มเสี่ยงต่อการฆ่าตัวตายที่ต้องเฝ้าระวัง (NCD Uncontrolled, Psychosis, Depression, Alcohol,ครอบครัวผู้ที่ฆ่าตัวตายสำเร็จหรือ</t>
  </si>
  <si>
    <t>ผู้ใกล้ชิด )ร้อยละ 100</t>
  </si>
  <si>
    <t>1.2.มีฐานข้อมูลกลุ่มเปราะบางทางสังคมที่ต้องเฝ้าระวัง เช่น ผู้ที่มีปัญหาทางเศรษฐกิจ ผู้ที่ประสบวิกฤตชีวิตและประสบภัยพิบัติทางธรรมชาติต่างๆ ผู้ที่</t>
  </si>
  <si>
    <t xml:space="preserve">ขาดความสามารถในการดูแลตนเอง คนพิการ ผู้ที่ตกงานหรือยากจน ผู้สูงอายุที่อยู่ลำพัง   </t>
  </si>
  <si>
    <t>1.3.มีทะเบียนข้อมูลกลุ่มผู้ที่พยายามฆ่าตัวตายและผู้ที่ฆ่าตัวตายสำเร็จและรายงานจังหวัดทันทีหลังทราบการเกิดเหตุฆ่าตัวตายสำเร็จในพื้นที่</t>
  </si>
  <si>
    <t>1.4.มีการวิเคราะข้อมูลและลงรายงาน506Sร้อยละ 100</t>
  </si>
  <si>
    <t>2.ระบบดักจับ</t>
  </si>
  <si>
    <t>2.1มีระบบการคัดกรองทั้งสถานบริการทั้งโรงพยาบาลและรพ.สต.ทุกแห่ง</t>
  </si>
  <si>
    <t>2.2มีระบบคัดกรองในสถานศึกษาและในชุมชน</t>
  </si>
  <si>
    <t>3.ระบบป้องกันและบำบัด</t>
  </si>
  <si>
    <t>3.1.มีการสั่งจ่ายยา Methylphrenidateให้กับผู้ป่วยสมาธิสั้นที่มีอาการคงที่ ที่ได้รับการส่งต่อจาก รพศ. และให้คำปรึกษาเบื้องต้นเกี่ยวกับการปรับพฤติกรรม</t>
  </si>
  <si>
    <t xml:space="preserve">แก่ผู้ปกครองหากมีปัญหาเรื่องการเลี้ยงดูเด็กสมาธิสั้น </t>
  </si>
  <si>
    <t>3.2.พัฒนาศักยภาพนักวิทยาคลินิก (Internship)</t>
  </si>
  <si>
    <t>4.ระบบบริหารจัดการ</t>
  </si>
  <si>
    <t>4.1 มีคำสั่งคณะกรรมการขับเคลื่อนการดำเนินงานส่งเสริมสุขภาพจิตและป้องกันปัญหาสุขภาพจิตระดับจังหวัด อำเภอ ตำบล หมู่บ้าน</t>
  </si>
  <si>
    <t xml:space="preserve">4.2.แต่งตั้งทีมสอบสวนโรคระดับจังหวัดอำเภอเพื่อสนับสนุนการวิเคราะห์ข้อมูล (Psychological Autopsy) </t>
  </si>
  <si>
    <t>4.3 มีการขับเคลื่อนงานสุขภาพจิตผ่านทีม 3 หมอ พชอ. พชต. พชม.</t>
  </si>
  <si>
    <t>รวม</t>
  </si>
  <si>
    <t>ประเด็น / งาน : มะเร็ง</t>
  </si>
  <si>
    <t>1.คัดกรองมะเร็งลำไส้ใหญ่และลำไส้ตรงโดยการตรวจหาเลือดในอุจจาระ(FIT test)</t>
  </si>
  <si>
    <t xml:space="preserve">2.คัดกรองมะเร็งต่อมลูกหมากโดยการเจาะเลือดตรวจ PSA </t>
  </si>
  <si>
    <t>อัตราการคัดกรองมะเร็งเต้านมในสตรีอายุ 30 – 70 ปีร้อยละ 85.11 เป้าหมายร้อยละ 80 อัตราป่วยโรคมะเร็งเต้านม 191.7 ต่อแสนประชากรสตรี</t>
  </si>
  <si>
    <t xml:space="preserve">อัตราการคัดกรองมะเร็งปากมดลูกในสตรีอายุ 30 – 60 ปี ร้อยละ 51.49 เป้าหมายร้อยละ 80 พบว่าคัดกรองตรงเป้าหมาย 1119 ราย นอกเป้าหมาย 88 รายคัดกรองซ้ำ 183 ราย </t>
  </si>
  <si>
    <t>อัตราป่วยโรคมะเร็งปากมดลูก 173 ต่อแสนประชากรสตรี อัตราป่วยโรคมะเร็งปอด 20.7 ต่อแสนประชากร</t>
  </si>
  <si>
    <t xml:space="preserve">มีผู้ป่วยขึ้นทะเบียนมะเร็งทั้งหมด 254 ราย เสียชีวิต 99 ราย ผู้ป่วยส่วนใหญ่รักษาในโรงพยาลแม่ข่าย </t>
  </si>
  <si>
    <t>รหัสโครงการ 020207</t>
  </si>
  <si>
    <t>1.รายละเอียดกิจกรรม</t>
  </si>
  <si>
    <t xml:space="preserve"> -คัดกรองมะเร็งประชากรกลุ่มเป้าหมาย ตามนโยบาย คือ มะเร็งเต้านม</t>
  </si>
  <si>
    <t>ต.ค.65-ก.ย.66</t>
  </si>
  <si>
    <t>งานปฐมภูมิ</t>
  </si>
  <si>
    <t xml:space="preserve">มะเร็งปากมดลูก มะเร็งท่อน้ำดี มะเร็งลำไส้ใหญ่ กำหนดระยะเวลาในการคัดกรอง </t>
  </si>
  <si>
    <t>ภรณ์ภัสสรณ์</t>
  </si>
  <si>
    <t xml:space="preserve">วางแผนงาน ติดตามผลงานรายไตรมาส </t>
  </si>
  <si>
    <t xml:space="preserve"> -คัดกรองมะเร็งประชากรกลุ่มเป้าหมาย ตามนโยบาย กลุ่มที่เป็นปัญหาของพื้นที่ </t>
  </si>
  <si>
    <t>พ.ค.66-ก.ค.66</t>
  </si>
  <si>
    <t>จังหวัดลำปาง คือมะเร็งต่อมลูกหมาก โดยการเจาะเลือดตรวจ PSA</t>
  </si>
  <si>
    <t xml:space="preserve">มะเร็งลำไส้ใหญ่และลำไส้ตรงโดยการตรวจ  FIT test </t>
  </si>
  <si>
    <t xml:space="preserve">2.ขึ้นทะเบียนผู้ป่วยมะเร็ง ปรับปรุงทะเบียนให้เป็นปัจจุบัน </t>
  </si>
  <si>
    <t>3.บูรณางาน Paliative care ในการดูแลผู้ป่วยมะเร็ง</t>
  </si>
  <si>
    <t>ผู้ป่วยใน</t>
  </si>
  <si>
    <t xml:space="preserve">4.ประสานงานศูนย์ดูแลต่อเนื่อง ส่งต่อผู้ป่วยเข้า COC เพื่อติดตามเยี่ยมบ้าน </t>
  </si>
  <si>
    <t>สิริลักษณ์</t>
  </si>
  <si>
    <t>ประเด็น / งานวัณโรค</t>
  </si>
  <si>
    <t>1.อัตราความครอบคลุมการขึ้นทะเบียนรักษาผู้ป่วยวัณโรครายใหม่และกลับเป็นซ้ำร้อยละ (TB treatment coverage) ร้อยละ 88</t>
  </si>
  <si>
    <t xml:space="preserve">สถานการณ์การดำเนินงานป้องกันควบคุมโรควัณโรคปี 2565 </t>
  </si>
  <si>
    <t xml:space="preserve"> - การค้นหาผู้ป่วยวัณโรคโดยการคัดกรองกลุ่มเสี่ยงร้อยละ 90.96</t>
  </si>
  <si>
    <t xml:space="preserve"> - ร้อยละผู้ป่วยที่ขึ้นทะเบียนรักษาวัณโรค เสียชีวิต ร้อยละ 6.25</t>
  </si>
  <si>
    <t xml:space="preserve"> - ผู้ป่วยที่ขึ้นทะเบียนรักษาวัณโรค เสียชีวิต   2   ราย ( ชาย  2 ราย )</t>
  </si>
  <si>
    <t xml:space="preserve"> - ผลสำเร็จการรักษาวัณโรค (เกณฑ์ ร้อยละ 85)ร้อยละ  อัตราตาย 4 ราย ร้อยละ 12.90  อัตราการขาดยา 2 ราย ร้อยละ 6.45</t>
  </si>
  <si>
    <t>จากการวิเคราะห์พบว่าผู้ป่วยที่เสียชีวิตไม่ใช่กลุ่มเสี่ยงที่ได้รับการคัดกรองและมีโรคร่วมและเริ่มการรักษาที่ช้าส่งผลให้ผู้ป่วยเสียชีวิต ดังนั้นกระบวนการรักษาผู้ป่วยวัณโรคทุกประเภท</t>
  </si>
  <si>
    <t>ให้เน้นตั้งแต่การคัดกรองกลุ่มเสี่ยงอื่นๆ ติดตามการรักษาตามมาตรฐานอย่างเข้มข้น เพื่อลดการเสียชีวิดและขาดยา ตลอดจนติดตามที่บ้านโดยเจ้าหน้าที่สาธารณสุขอย่างต่อเนื่อง</t>
  </si>
  <si>
    <t>รหัสโครงการ 020208</t>
  </si>
  <si>
    <t>1. ระบบโครงสร้างงานวัณโรคอำเภอแม่เมาะ</t>
  </si>
  <si>
    <t xml:space="preserve"> 1.1. ทบทวนคณะกรรมการวัณโรค   ทบทวน บทบาทการดำเนิน</t>
  </si>
  <si>
    <t xml:space="preserve">เจ้าหน้าที่ สธ. </t>
  </si>
  <si>
    <t>กิตติยพงษ์ หล่อทอง</t>
  </si>
  <si>
    <t>จัดเวทีการกำกับติดตามการทำงานวัณโรคอำเภอ</t>
  </si>
  <si>
    <t>20 คน</t>
  </si>
  <si>
    <t>จิตรลดา</t>
  </si>
  <si>
    <t>1.1.1 กำหนดบทบาทและหน้าที่ของผู้รับผิดชอบงาน TB</t>
  </si>
  <si>
    <t xml:space="preserve"> ระดับอำเภอและรายสถานบริการ</t>
  </si>
  <si>
    <t xml:space="preserve"> - ผู้รับผิดชอบงานระดับโรงพยาบาล (Hopital TB coordinator)  </t>
  </si>
  <si>
    <t>แพทย์ผู้รับผิดชอบ</t>
  </si>
  <si>
    <t xml:space="preserve"> - ผู้รับผิดชอบงานระดับอำเภอ (district TB coordinator) </t>
  </si>
  <si>
    <t xml:space="preserve"> - เจ้าหน้าที่คลินิกวัณโรคของโรงพยาบาล ( TB clinic) </t>
  </si>
  <si>
    <t xml:space="preserve"> - ผู้รับผิดชอบหลักการรวบรวมข้อมูล (TB Project Manager)  กิตติยพงษ์ หล่อทอง</t>
  </si>
  <si>
    <t>นวก.สาธารณสุข</t>
  </si>
  <si>
    <t xml:space="preserve"> - ผู้รับผิดชอบงานวัณโรคในโรงพยาบาลส่งเสริมสุขภาพตำบล (รพ.สต.)</t>
  </si>
  <si>
    <t>ผู้รับผิดชอบงาน</t>
  </si>
  <si>
    <t>20 คน/</t>
  </si>
  <si>
    <t xml:space="preserve">  มิ.ย.66</t>
  </si>
  <si>
    <t xml:space="preserve">เจ้าหน้าที่ </t>
  </si>
  <si>
    <t>จาก สสจ 5 คน</t>
  </si>
  <si>
    <t xml:space="preserve"> 1.3 กำกับติดตามระบบข้อมูลเชื่อมโยงกับเวชระเบียน </t>
  </si>
  <si>
    <t xml:space="preserve"> - ติดตามการคัดกรองรายสัปดาห์</t>
  </si>
  <si>
    <t>ทุกเดือน</t>
  </si>
  <si>
    <t xml:space="preserve"> - ติดตามการดำเนินการตามมาตรการด้านรักษา </t>
  </si>
  <si>
    <t xml:space="preserve"> 1.4 ติดตามนำเสนอการดำเนินงานผ่านการประชุม </t>
  </si>
  <si>
    <t xml:space="preserve"> 1.5 จัดตั้งจุดคัดกรองวัณโรค รพ/รพสต</t>
  </si>
  <si>
    <t>จนท.รพ./สสอ./รพ.สต.</t>
  </si>
  <si>
    <t>รพ./รพ.สต.</t>
  </si>
  <si>
    <t xml:space="preserve"> 1.6 จัดทำรายงานสอบสวนโรค Case  Dead โดยผู้รับผิดชอบ</t>
  </si>
  <si>
    <t>ทุกครั้งที่มี</t>
  </si>
  <si>
    <t>งาน TB ร่วมกับ  ทีม PCT สรุปส่งจังหวัดภายใน  2 สัปดาห์</t>
  </si>
  <si>
    <t>เคส Dead</t>
  </si>
  <si>
    <t>หลังเสียชีวิต ติดตามการ ขาดยา โดยผู้รับผิดชอบงาน TB Clinic มอค.</t>
  </si>
  <si>
    <t>จนท.รพ./รพ.สต.</t>
  </si>
  <si>
    <t xml:space="preserve"> 1.7 ปรับปรุงคลินิกบริการใน รพ./รพ.สต. ให้ถูกต้อง ตามระบบ IC</t>
  </si>
  <si>
    <t>จิตรลดา/TB clinic,</t>
  </si>
  <si>
    <t xml:space="preserve"> IC รพช.</t>
  </si>
  <si>
    <t xml:space="preserve"> 1.8 การเฝ้าระวังสอบสวนโรค MDR-TB, XDR-TB</t>
  </si>
  <si>
    <t>ผู้ป่วยวัณโรคทุกราย</t>
  </si>
  <si>
    <t xml:space="preserve">      - ส่งตรวจเพาะเชื้อและทดสอบความไวต่อยาวัณโรคในรายที่สงสัยเชื้อวัณโรคดื้อยา</t>
  </si>
  <si>
    <t>2. ระบบข้อมูลคัดกรอง</t>
  </si>
  <si>
    <t xml:space="preserve"> - ทบทวนกลุ่มเสี่ยง(ความถูกต้อง รหัส ICD-10, type person)</t>
  </si>
  <si>
    <t>ต.ค- ธ.ค 65</t>
  </si>
  <si>
    <t>TB manager</t>
  </si>
  <si>
    <t>ประชากรอายุต่ำกว่า 20ปี มีปัจจัยร่วมดังนี้</t>
  </si>
  <si>
    <t>-  เคยป่วยวัณโรค 5 ปีย้อนหลัง</t>
  </si>
  <si>
    <t>จำนวน 1</t>
  </si>
  <si>
    <t>-  ผู้สัมผัสร่วมบ้าน/ใกล้ชิด ย้อนหลัง2 ปี</t>
  </si>
  <si>
    <t>-  ผู้ป่วย HIV</t>
  </si>
  <si>
    <t>จำนวน -</t>
  </si>
  <si>
    <t>-  ผู้ต้องขังในเรือนจำและสถานพินิจ</t>
  </si>
  <si>
    <t xml:space="preserve"> 3. แผนการคัดกรอง</t>
  </si>
  <si>
    <t xml:space="preserve"> 3.1 สื่อสารและประชาสัมพันธ์ให้กลุ่มเสี่ยง+ชุมชนเห็นความสำคัญของการคัดกรอง</t>
  </si>
  <si>
    <t xml:space="preserve">      3.1.1. การตระหนักถึงอาการเพื่อเข้าถึงบริการได้รวดเร็ว</t>
  </si>
  <si>
    <t xml:space="preserve">      3.1.2. ความสำคัญการคัดกรองกลุ่มเสี่ยง การ CXR</t>
  </si>
  <si>
    <t xml:space="preserve">      3.1.3. การติดตามการรักษา การเฝ้าระวังในชุมชน</t>
  </si>
  <si>
    <t>3.2. คัดกรองตามแผนและบันทึกข้อมูลในฐานข้อมูล HosXP และ NTIP เริ่ม 1 ตค.65</t>
  </si>
  <si>
    <t xml:space="preserve"> 3.2.1 แผนการคัดกรองวัณโรค จำแนกรายตำบล</t>
  </si>
  <si>
    <t>รพ.สต.บ้านใหม่ฯ</t>
  </si>
  <si>
    <t xml:space="preserve"> 3.2 กรณีฟิลม์ปอดผิดปกติทุกประเภท</t>
  </si>
  <si>
    <t xml:space="preserve">     3.2.1. ผิดปกติที่ปอดเข้าได้กับวัณโรค ตรวจเสมหะโดยวิธี </t>
  </si>
  <si>
    <t xml:space="preserve">        - X pert  ในกลุ่มเสี่ยง*</t>
  </si>
  <si>
    <t xml:space="preserve">        - LAMP Test ในกลุ่มอื่นๆ</t>
  </si>
  <si>
    <t xml:space="preserve">    3.2.2. ผิดปกติที่ปอดอื่นๆ ให้แพทย์อ่านซ้ำทุกราย</t>
  </si>
  <si>
    <t xml:space="preserve">         ***   ผิดปกติที่ปอดเข้าได้กับวัณโรค ตรวจเสมหะโดยวิธี</t>
  </si>
  <si>
    <t xml:space="preserve">         ***  ผิดปกติก้ำกึ่ง ให้ปรึกษา Chest Med รพ.ลำปาง ทุกราย</t>
  </si>
  <si>
    <t xml:space="preserve">           กรณีผลเข้าได้กับวัณโรค ตรวจเสมหะโดยวิธี</t>
  </si>
  <si>
    <t xml:space="preserve">           - X pert  ในกลุ่มเสี่ยง*</t>
  </si>
  <si>
    <t xml:space="preserve">           - LAMP Test ในกลุ่มอื่นๆ</t>
  </si>
  <si>
    <t xml:space="preserve">       *** ผลไม่เข้ากับวัณโรค</t>
  </si>
  <si>
    <t xml:space="preserve">          - CXR ซ้ำปีละครั้ง</t>
  </si>
  <si>
    <t xml:space="preserve">          - รักษาตามอาการ</t>
  </si>
  <si>
    <t xml:space="preserve">  3.2.3 ส่งตรวจ IGRA กรณีกลุ่มสัมผัสร่วมบ้าน/ใกล้ชิด และ HIV</t>
  </si>
  <si>
    <t xml:space="preserve">  3.3  บันทึกข้อมูลในฐานข้อมูล HosXPและ NTIP เริ่ม 1 ตค.65</t>
  </si>
  <si>
    <t>Uc</t>
  </si>
  <si>
    <t>(แยกลงรายตำบลตาม รพสต.)</t>
  </si>
  <si>
    <t>ต.ค65- ก.ย 66</t>
  </si>
  <si>
    <t>จนท.รพ.สต</t>
  </si>
  <si>
    <t xml:space="preserve">คณะกรรมการ </t>
  </si>
  <si>
    <t xml:space="preserve">  - หากกลุ่มเป้าหมายยังไม่มาให้ออกใบนัดทุกรอบ หากมีปัญหาในการมา CXR </t>
  </si>
  <si>
    <t xml:space="preserve"> เช่น ติดบ้านติดเตียง ให้รถ รพ ไปรับมา ประสานรถ การไฟฟ้าและเหมืองแม่เมาะ</t>
  </si>
  <si>
    <t xml:space="preserve"> 4. การกำกับติดตาม</t>
  </si>
  <si>
    <t xml:space="preserve"> 4.1 TB case management Team ประสานทีม PCC ในการดูแลผู้ป่วยในชุมชน</t>
  </si>
  <si>
    <t xml:space="preserve"> - จัดระบบการส่งต่อ ติดตามเยี่ยมที่บ้าน การติดตามผู้ป่วยขาดยาโดย TB คลินิก มอค. </t>
  </si>
  <si>
    <t xml:space="preserve"> 4.2 รายงานและติดตามผล ในที่ประชุม คปสอ ทุกเดือน</t>
  </si>
  <si>
    <t>TB manager/จิตรลดา</t>
  </si>
  <si>
    <t xml:space="preserve"> 4.3  สรุปรายงานส่งจังหวัดก่อนวันที่ 3 ของทุกเดือน</t>
  </si>
  <si>
    <t xml:space="preserve"> 5. ระบบข้อมูลการรักษา</t>
  </si>
  <si>
    <t xml:space="preserve"> 5.1 ขึ้นทะเบียนรักษา/ส่งต่อผู้ป่วยวัณโรค และบันทึกข้อมูลใน NTIP และ Google form  ให้เป็นปัจจุบัน </t>
  </si>
  <si>
    <t xml:space="preserve"> - ผู้ป่วยวัณโรคราย</t>
  </si>
  <si>
    <t>ใหม่ทุกราย</t>
  </si>
  <si>
    <t xml:space="preserve"> 5.2 ทะเบียนผู้ป่วยจำแนกความเสี่ยง และแนวทางการติดตามการรักษา</t>
  </si>
  <si>
    <t xml:space="preserve">การ Close Monitor ทุกราย  </t>
  </si>
  <si>
    <t xml:space="preserve"> 5.3 บันทึกข้อมูลผู้สัมผัสร่วมบ้าน และใกล้ชิด ลงใน NTIP ทุกราย</t>
  </si>
  <si>
    <t xml:space="preserve"> 5.4 ตรวจสอบข้อมูลทะเบียนรักษา/ส่งต่อผู้ป่วยวัณโรค, ทะเบียน</t>
  </si>
  <si>
    <t>ผู้สัมผัสร่วมบ้าน/ใกล้ชิด,ทะเบียนผู้ป่วยจำแนกความเสี่ยงโดยTB Case management team</t>
  </si>
  <si>
    <t xml:space="preserve"> 6. ระบบการรักษา</t>
  </si>
  <si>
    <t xml:space="preserve"> 6.1 ใช้แบบประเมิน Dead Risk Score ทุกราย เพื่อประเมินกลุ่มเสี่ยงเสียชีวิต</t>
  </si>
  <si>
    <t xml:space="preserve">เฝ้าระวังกลุ่มเสี่ยงต่อการเสียชีวิตโดยใช้เแบบประเมิน Dead Risk Score ทุกราย </t>
  </si>
  <si>
    <t xml:space="preserve">ที่มีเคส TB </t>
  </si>
  <si>
    <t xml:space="preserve">และจัดทำแนวทางการดูแลรักษาตั้งแต่ระยะเข้มข้น จนครบการรักษา </t>
  </si>
  <si>
    <t xml:space="preserve">Admit </t>
  </si>
  <si>
    <t xml:space="preserve">6.1.1  Admit ผู้ป่วยรายใหม่ 2 สัปดาห์ ในกลุ่ม High &amp; Intermediate Risk </t>
  </si>
  <si>
    <t>ส่วน Low Risk อยู่ในดุลยพินิจของแพทย์</t>
  </si>
  <si>
    <t xml:space="preserve">6.1.2 ดำเนินการมาตรการด้านการรักษาในกลุ่ม High &amp; Intermediate Risk </t>
  </si>
  <si>
    <t xml:space="preserve"> ดังนี้ </t>
  </si>
  <si>
    <t xml:space="preserve"> 1. ปรึกษาอายุรแพทย์ทุกราย</t>
  </si>
  <si>
    <t xml:space="preserve"> 2 Standard Lab (LFT ทุกสัปดาห์ ใน 1 เดือนแรก และเดือนที่ 2 ทุก 2 สัปดาห์ Cr./ Cr.Cl.)  </t>
  </si>
  <si>
    <t>6.1.3 การทบทวนความเหมาะสม Dose การให้ยาในแต่ละ Visit การบริการโดยแพทย์</t>
  </si>
  <si>
    <t xml:space="preserve"> เภสัชกร พยาบาล TB  และจัดทำแนวทางการให้ยาในผู้ป่วยกลุ่มต่างๆให้กับหน่วยบริการ </t>
  </si>
  <si>
    <t xml:space="preserve">ทุกหน่วย เช่น OPD ER Ward คลินิก TB    </t>
  </si>
  <si>
    <t>7.1.4 การติดตามเยี่ยมขณะ Admit โดยพยาบาลประจำคลินิก TB และมอค.</t>
  </si>
  <si>
    <t xml:space="preserve">ผู้รับผิดชอบพื้นที่โดยใช้ Individul Care Plan </t>
  </si>
  <si>
    <t>6.1.5 จัดส่งรายชื่อผู้ป่วยที่ขึ้นทะเบียนรายใหม่เข้าศูนย์ COC เพื่อติดตามและดูแลต่อเนื่อง</t>
  </si>
  <si>
    <t>6.2 การรักษาทุกรายต้องลงลายมือชื่อกำกับโดยทีม ประกอบด้วย แพทย์ เภสัชกร</t>
  </si>
  <si>
    <t xml:space="preserve"> ผู้รับผิดชอบงาน และผอ.รพ</t>
  </si>
  <si>
    <t xml:space="preserve"> - จัดทำ Standing order โดยทีม PCT และแพทย์ผู้รับผิดชอบ </t>
  </si>
  <si>
    <t xml:space="preserve">6.3  Closed monitor โดยเจ้าหน้าที่สาธารณสุขในช่วง Intensive care </t>
  </si>
  <si>
    <t xml:space="preserve"> - ผู้ป่วยวัณโรค </t>
  </si>
  <si>
    <t>กลุ่มHigh &amp;</t>
  </si>
  <si>
    <t xml:space="preserve"> Intermediate </t>
  </si>
  <si>
    <t>TB แต่ละแห่ง</t>
  </si>
  <si>
    <t>Risk ทุกราย</t>
  </si>
  <si>
    <t xml:space="preserve">6.4 ทบทวนวิเคราะห์สาเหตุการตายของผู้ป่วยทุกราย </t>
  </si>
  <si>
    <t xml:space="preserve"> - ผู้ป่วยวัณโรคเสีย</t>
  </si>
  <si>
    <t>PCT/แพทย์</t>
  </si>
  <si>
    <t>สรุปส่งจังหวัดภายใน 2 สัปดาห์หลังเสียชีวิต</t>
  </si>
  <si>
    <t>ชีวิตทุกราย</t>
  </si>
  <si>
    <t xml:space="preserve"> - Dead case conference  ทุกรายหลังจากพบผู้ป่วยเสียชีวิต</t>
  </si>
  <si>
    <t>Dead</t>
  </si>
  <si>
    <t xml:space="preserve">และประชุมติดตามงานร่วมกับทีม PCT </t>
  </si>
  <si>
    <t>6.5 สื่อสารความเสี่ยง/นัดกลุ่มผู้สัมผัสใกล้ชิด  CXR ทุก 6 เดือน เป็นเวลา 2 ปี</t>
  </si>
  <si>
    <t>6.6 ดูแลผู้ป่วยวัณโรคในกลุ่ม mulnutrition</t>
  </si>
  <si>
    <t>6.6.1 กระตุ้นเรื่องการรับประทานอาหาร</t>
  </si>
  <si>
    <t>6.6.2 ติดตามผลทางห้องปฏิบัติการ</t>
  </si>
  <si>
    <t xml:space="preserve"> 6.6.3 ติดต่อประสานงานหน่วยงานที่เกี่ยวข้องขอความช่วยเหลือกรณีผู้ป่วยมีปัญหาฐานะยากจน</t>
  </si>
  <si>
    <t>7. พัฒนาระบบฐานข้อมูล</t>
  </si>
  <si>
    <t>7.1. จัดทำรายงานผลการดำเนินงานและระบบการแจ้งข้อมูลวัณโรคในเครือข่าย</t>
  </si>
  <si>
    <t xml:space="preserve">*จัดระบบการส่งต่อติดตามผู้ป่วยขาดยา </t>
  </si>
  <si>
    <t>7.1.1  โทรศัพท์ติดตามผู้ป่วยและญาติทันที</t>
  </si>
  <si>
    <t xml:space="preserve">7.1.2  ติดตามไม่ได้  ส่งข้อมูลให้พื้นที่ติดตามทางระบบ line group TB </t>
  </si>
  <si>
    <t>7.1.3.)  ประสานกับชุมชน ให้ตัวแทน ผู้นำชุมชนและอสม.ช่วยติดตาม</t>
  </si>
  <si>
    <t>7.2.) ติดตามการบันทึกข้อมูลความครบถ้วน ถูกต้อง ผู้ป่วยวัณโรคทุกราย</t>
  </si>
  <si>
    <t xml:space="preserve">ในเวชระเบียน HOSxP  NTIP อย่างต่อเนื่อง </t>
  </si>
  <si>
    <t>7.3 จัดทำทะเบียนกลุ่มปอดผิดปกติ รอบที่ 1</t>
  </si>
  <si>
    <t>7.4 ติดตามผลการตรวจทางห้องปฏิบัติการและขึ้นทะเบียนผู้ป่วย</t>
  </si>
  <si>
    <t>7.5. จัดทำทะเบียนและติดตามกลุ่มเสี่ยงที่ต้อง CXR ซ้ำ 6เดือน</t>
  </si>
  <si>
    <t xml:space="preserve">          7.5.1 กลุ่มผลฟิล์มผิดปกติที่ยังไม่ได้เข้าสู่การรักษา</t>
  </si>
  <si>
    <t xml:space="preserve">          7.5.2 กลุ่มสัมผัสร่วมบ้าน/ใกล้ชิด ย้อนหลัง2 ปี</t>
  </si>
  <si>
    <t xml:space="preserve">          7.5.3 กลุ่ม HIV</t>
  </si>
  <si>
    <t xml:space="preserve">          7.5.4 บันทึกข้อมูลตามระบบจัดเก็บข้อมูลที่อำเภอมอบหมายให้พื้นที่ ตามแบบบันทึก</t>
  </si>
  <si>
    <t>8.การพัฒนาบุคลกร</t>
  </si>
  <si>
    <t xml:space="preserve">  1. พัฒนาศักยภาพห้องปฏิบัติการ LAMP (โดย สสจ)</t>
  </si>
  <si>
    <t>ห้อง LAB รพ.แม่เมาะ</t>
  </si>
  <si>
    <t>ครั้งละ 15 คน</t>
  </si>
  <si>
    <t>ประเด็น / งาน :  การส่งเสริมการใช้ยาสมุนไพร และกัญชาทางการแพทย์(กลุ่มผู้ป่วยเฉพาะและกลุ่ม Palliative)</t>
  </si>
  <si>
    <t>ตัวชี้วัด (KPI) /ผลลัพธ์ที่ต้องการ:</t>
  </si>
  <si>
    <t xml:space="preserve">              1. ผู้ป่วยรายใหม่ได้รับการรักษาด้วยยากัญชาทางการแพทย์เพิ่มขึ้นร้อยละ 5</t>
  </si>
  <si>
    <t xml:space="preserve">              2. ผู้ป่วย Palliative care ได้รับการรักษาด้วยยากัญชาทางการแพทย์ร้อยละ 5</t>
  </si>
  <si>
    <t xml:space="preserve">              3. บุคลากร ทีมสหวิชาชีพ ได้รับการพัฒนาศักยภาพ : สมุนไพรและกัญชาทางการแพทย์</t>
  </si>
  <si>
    <t xml:space="preserve"> 1. มีการจัดบริการคลินิกกัญชาทางการแพทย์แผนไทย เปิดให้บริการทุกวันจันทร์ - ศุกร์ เวลา 08.00 - 16.00 น</t>
  </si>
  <si>
    <t xml:space="preserve"> 2. บริการคลินิกกัญชาทางการแพทย์ จ่ายยาที่มีกัญชาปรุงผสมอยู่ทั้งหมด 4 ตำรับ  คือ ตำรับศุขไสยาศน์ ตำรับทำลายพระสุเมรุ ตำรับแก้ลมแก้เส้น</t>
  </si>
  <si>
    <t xml:space="preserve">    น้ำมันกัญชา อ.เดชา จำนวนผู้มารับบริการ 26 ราย/49 ครั้ง</t>
  </si>
  <si>
    <t xml:space="preserve"> 3. บุคลากรที่ปฏิบัติงานในคลินิกกัญชาทางการแพทย์ ได้แก่ แพทย์แผนไทย 1, เภสัชกร 1</t>
  </si>
  <si>
    <t>รหัสโครงการ 020209</t>
  </si>
  <si>
    <t>1. พัฒนาระบบบริการกัญชาทางการแพทย์</t>
  </si>
  <si>
    <t>มีบริการคลินิกกัญชา</t>
  </si>
  <si>
    <t>แพทย์แผนไทย</t>
  </si>
  <si>
    <t xml:space="preserve"> 1.1 มีและจ่ายตำรับยากัญชาในคลินิกกัญชาทางการแพทย์</t>
  </si>
  <si>
    <t>ทางการแพทย์แผนไทย</t>
  </si>
  <si>
    <t>เภสัชกร</t>
  </si>
  <si>
    <t xml:space="preserve"> - ตำรับศุขไสยาศน์ ,ตำรับทำลายพระสุเมรุ</t>
  </si>
  <si>
    <t>ทุกวันจันทร์-ศุกร์</t>
  </si>
  <si>
    <t xml:space="preserve"> - ตำรับแก้ลมแก้เส้น ,น้ำมันกัญชาอ.เดชา</t>
  </si>
  <si>
    <t>เวลา 08.00-16.00 น.</t>
  </si>
  <si>
    <t>2.ด้านการให้บริการ</t>
  </si>
  <si>
    <t xml:space="preserve"> - จัดบริการคลินิกกัญชาทางการแพทย์ </t>
  </si>
  <si>
    <t>ผู้ป่วยได้รับการรักษาด้วย</t>
  </si>
  <si>
    <t>ยากัญชาทางการแพทย์</t>
  </si>
  <si>
    <t>เพิ่มขึ้นร้อยละ 5</t>
  </si>
  <si>
    <t xml:space="preserve"> - ผู้ป่วย Palliative careได้รับการรักษาด้วยยากัญชาทางการแพทย์</t>
  </si>
  <si>
    <t>ร้อยละ 5</t>
  </si>
  <si>
    <t xml:space="preserve">3. รพ.สต.บ้านใหม่ฯเปิดคลินิกกัญชาทางการแพทย์
</t>
  </si>
  <si>
    <t>ม.ค66-ก.ย66</t>
  </si>
  <si>
    <t xml:space="preserve">4. รพ.กำหนดตำรับรายการยากัญชาเข้ากรอบบัญชียาของโรงพยาบาล </t>
  </si>
  <si>
    <t>5. จัดซื้อยากัญชาและสมุนไพรจากโรงงานทั้ง 5 ในเขตสุขภาพที่ 1</t>
  </si>
  <si>
    <t>ร้อยละ 50 ของมูลค่าการ</t>
  </si>
  <si>
    <t>จัดซื้อยาสมุนไพร</t>
  </si>
  <si>
    <t>6. สนับสนุน การใช้ยาสมุนไพรในกลุ่มผู้ป่วย Post-COVID</t>
  </si>
  <si>
    <t>และกลุ่มอาการที่ใช้ยาสมุนไพร First line drug/NSAID/ทดแทน</t>
  </si>
  <si>
    <t>7. พัฒนาศักยภาพ แลกเปลี่ยนเรียนรู้การใช้ตำรับยากัญชาสำหรับทีมสหวิชาชีพ</t>
  </si>
  <si>
    <t>ทีมสหวิชาชีพ</t>
  </si>
  <si>
    <t>สสจ.จัด</t>
  </si>
  <si>
    <t>2.อัตราผลสำเร็จของการรักษาผู้ป่วยวัณโรคปอดรายใหม่ (Success rate) ร้อยละ 90</t>
  </si>
  <si>
    <t xml:space="preserve">   2.1 แผนการคัดกรองวัณโรค จำแนกรายตำบล รายละ 65 บาท/ราย</t>
  </si>
  <si>
    <t xml:space="preserve">              รพ.สต.บ้านท่าสี จำนวน</t>
  </si>
  <si>
    <t xml:space="preserve">              รพ.สต.บ้านใหม่ฯ จำนวน</t>
  </si>
  <si>
    <t xml:space="preserve">              รพ.สต.บ้านกอรวก จำนวน</t>
  </si>
  <si>
    <t xml:space="preserve">              รพ.สต.บ้านทาน จำนวน</t>
  </si>
  <si>
    <t xml:space="preserve">              รพ.สต.บ้านสบป้าด จำนวน</t>
  </si>
  <si>
    <t xml:space="preserve">              รพ.แม่เมาะ จำนวน</t>
  </si>
  <si>
    <t>ค่าจ้างเหมาบันทึกข้อมูล HosXPและ NTIP ชุดละ 5 บาท จำนวน 20,956 ชุด</t>
  </si>
  <si>
    <t xml:space="preserve">              รพ.สต.บ้านท่าสี </t>
  </si>
  <si>
    <t>จำนวน 2433 ชุด</t>
  </si>
  <si>
    <t xml:space="preserve">รพ.สต.บ้านท่าสี </t>
  </si>
  <si>
    <t xml:space="preserve">              รพ.สต.บ้านใหม่ฯ </t>
  </si>
  <si>
    <t>จำนวน 3215 ชุด</t>
  </si>
  <si>
    <t xml:space="preserve">รพ.สต.บ้านใหม่ฯ </t>
  </si>
  <si>
    <t xml:space="preserve">              รพ.สต.บ้านกอรวก </t>
  </si>
  <si>
    <t>จำนวน 1986 ชุด</t>
  </si>
  <si>
    <t xml:space="preserve">รพ.สต.บ้านกอรวก </t>
  </si>
  <si>
    <t xml:space="preserve">              รพ.สต.บ้านทาน </t>
  </si>
  <si>
    <t>จำนวน 922 ชุด</t>
  </si>
  <si>
    <t xml:space="preserve">รพ.สต.บ้านทาน </t>
  </si>
  <si>
    <t xml:space="preserve">              รพ.สต.บ้านสบป้าด </t>
  </si>
  <si>
    <t>จำนวน 4290 ชุด</t>
  </si>
  <si>
    <t xml:space="preserve"> รพ.สต.บ้านสบป้าด</t>
  </si>
  <si>
    <t xml:space="preserve">              รพ.แม่เมาะ </t>
  </si>
  <si>
    <t>จำนวน 8110 ชุด</t>
  </si>
  <si>
    <t xml:space="preserve">รพ.แม่เมาะ </t>
  </si>
  <si>
    <t xml:space="preserve"> 3.4. ทบทวนแผนการคัดกรองและปรับแผนทุกสัปดาห์</t>
  </si>
  <si>
    <t>3.5 ค่าจัดสถานที่ในการดำเนินการ Mobile CXR จุดละ 500 คน จุดละ 500 บาท</t>
  </si>
  <si>
    <t>จำนวน 5 จุด</t>
  </si>
  <si>
    <t>จำนวน 8 จุด</t>
  </si>
  <si>
    <t>จำนวน 2 จุด</t>
  </si>
  <si>
    <t>รพ.สต.บ้านทาน</t>
  </si>
  <si>
    <t>จำนวน 10 จุด</t>
  </si>
  <si>
    <t>จำนวน 18 จุด</t>
  </si>
  <si>
    <t>ค่าจ้างนักวิชาการสาธารณสุข 11 เดือนๆละ 15,000 บาท</t>
  </si>
  <si>
    <t>สสอ.แม่เมาะ</t>
  </si>
  <si>
    <t>10. ค่าจ้างเหมาทำป้ายประชาสัมพันธ์ขนาด 3.5*1.2 เมตร ป้ายละ 500 บาท</t>
  </si>
  <si>
    <t>ทุก รพ.สต.+รพ.แม่เมาะ</t>
  </si>
  <si>
    <t xml:space="preserve">    หมู่ละ 2 ป้าย 44 หมู่บ้าน </t>
  </si>
  <si>
    <t>โครงการพัฒนาห้องปฏิบัติการ เพื่อรองรับการตรวจด้วยวิธี TB LAMP Technique</t>
  </si>
  <si>
    <t>020210</t>
  </si>
  <si>
    <t>2.อัตราผลสำเร็จของการรักษาผู้ป่วยวัณโรคปอดรายใหม่ (Success rate) ร้อยละ 88</t>
  </si>
  <si>
    <t>1.แผนMobile X-ray รายรพสต.และเป้า</t>
  </si>
  <si>
    <t>2.แผนห้องปฏิบัติการ TB LAMP</t>
  </si>
  <si>
    <t>3.แผนการจ้าง TB Assistance</t>
  </si>
  <si>
    <t>4.แผนการรณรงค์ประชาสัมพันธ์</t>
  </si>
  <si>
    <t>5.แผนการอบรมอสม.เชี่ยวชาญด้านวัณโรค</t>
  </si>
  <si>
    <t>รหัสโครงการ 020210</t>
  </si>
  <si>
    <t>โครงการพัฒนาห้องปฏิบัติการ เพื่อรองรับการตรวจด้วยวิธี TB LAMP Technique  ของกลุ่มงานเทคนิคการแพทย์   โรงพยาบาลแม่เมาะ</t>
  </si>
  <si>
    <t xml:space="preserve">1. การพัฒนาสถานที่ </t>
  </si>
  <si>
    <t xml:space="preserve"> 1.1. ผู้รับผิดชอบงานวัณโรคด้านการตรวจทางห้องปฏิบัติการวัณโรคโรงพยาบาลลำปาง</t>
  </si>
  <si>
    <t>วรวิลาส</t>
  </si>
  <si>
    <t>ร่วมกับสำนักงานสาธารณสุขจังหวัดลำปาง ประเมินความพร้อมสถานที่ของโรงพยาบาลแม่เมาะ</t>
  </si>
  <si>
    <t>3 คน</t>
  </si>
  <si>
    <t>1.2 ปรับปรุงห้องปฏิบัติการเพื่อใช้สำหรับเป็นห้องตรวจปฏิบัติการเฉพาะ</t>
  </si>
  <si>
    <t>พ.ย. ถึง ธ.ค.65</t>
  </si>
  <si>
    <t>ฝ่ายบริหารและกลุ่มงานเทคนิคการแพทย์</t>
  </si>
  <si>
    <t>2.การพัฒนาด้านเครื่องมือ</t>
  </si>
  <si>
    <t>2.1 จัดหาเครื่องมืออุปกรณ์และครุภัณฑ์</t>
  </si>
  <si>
    <t>ฝ่ายงานพัสดุ,กลุ่มงานเทคนิคการแพทย์และผู้รับผิดชอบงานวัณโรค สสจ.ลำปาง</t>
  </si>
  <si>
    <t>3.การพัฒนาบุคลากร</t>
  </si>
  <si>
    <t>ศูนย์วิทยาศาสตร์การแพทย์ที่ 1 เชียงใหม่</t>
  </si>
  <si>
    <t>กลุ่มงานเทคนิคการแพทย์และผู้รับผิดชอบงานวัณโรค สสจ.ลำปาง</t>
  </si>
  <si>
    <t>3.2 ดำเนินการจัดหาจัดจ้างนักเทคนิคการแพทย์</t>
  </si>
  <si>
    <t>ม.ค ถึง ธ.ค.66</t>
  </si>
  <si>
    <t>กลุ่มงานเทคนิคการแพทย์และฝ่ายบริหาร รพ.แม่เมาะ</t>
  </si>
  <si>
    <t>3.3 ปฏิบัติงาน TB LAMP นอกเวลาราชการ</t>
  </si>
  <si>
    <t>4.การจัดซื้อน้ำยาชุดทดสอบ TB LAMP</t>
  </si>
  <si>
    <t>ม.ค ถึง ก.ย.66</t>
  </si>
  <si>
    <t>1.2 การนิเทศติดตามประเมินผลงานTB จาก สสจ.  (บูรณาการ)</t>
  </si>
  <si>
    <t xml:space="preserve">     (รวม 2 รอบ: รอบที่ 1จำนวน 20956 รอบที่ 2 จำนวน 4173)</t>
  </si>
  <si>
    <t>6.1.6 จัดทำสมุดประจำตัวผู้ป่วยวัณโรค (บูรณาการ)</t>
  </si>
  <si>
    <t xml:space="preserve">  2.ประชุมเชิงปฏิบัติการเจ้าหน้าที่ผู้รับผิดชอบงาน TB อำเภอแม่เมาะ (AAR) 4 ครั้ง/ปี (บูรณาการ)</t>
  </si>
  <si>
    <t>9. โครงการจ้างบุคลากร สำหรับ งาน TB Project อำเภอแม่เมาะ</t>
  </si>
  <si>
    <t xml:space="preserve">3.1ส่งเจ้าหน้าที่ เข้ารับการอบรมพัฒนาศักยภาพบุคลากรทาง
ห้องปฏิบัติการตรวจ TB LAMP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</si>
</sst>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"/>
    <numFmt numFmtId="188" formatCode="_-&quot; &quot;* #,##0.00_-;\-&quot; &quot;* #,##0.00_-;_-&quot; &quot;* &quot;-&quot;??_-;_-@"/>
    <numFmt numFmtId="189" formatCode="_(* #,##0.00_);_(* \(#,##0.00\);_(* &quot;-&quot;??_);_(@_)"/>
    <numFmt numFmtId="190" formatCode="_-* #,##0_-;\-* #,##0_-;_-* &quot;-&quot;??_-;_-@_-"/>
  </numFmts>
  <fonts count="40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u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u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33CC"/>
      <name val="TH SarabunPSK"/>
      <family val="2"/>
    </font>
    <font>
      <b/>
      <u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u/>
      <sz val="14"/>
      <color theme="1"/>
      <name val="TH SarabunPSK"/>
      <family val="2"/>
    </font>
    <font>
      <sz val="20"/>
      <color rgb="FF000000"/>
      <name val="TH SarabunPSK"/>
      <family val="2"/>
    </font>
    <font>
      <sz val="11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4"/>
      <color rgb="FFFF0000"/>
      <name val="Sarabun"/>
    </font>
    <font>
      <b/>
      <i/>
      <sz val="14"/>
      <color theme="1"/>
      <name val="TH SarabunPSK"/>
      <family val="2"/>
    </font>
    <font>
      <sz val="14"/>
      <color rgb="FF444444"/>
      <name val="TH SarabunPSK"/>
      <family val="2"/>
    </font>
    <font>
      <b/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003300"/>
      <name val="TH SarabunPSK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6"/>
      <color rgb="FFFF0000"/>
      <name val="TH SarabunPSK"/>
      <family val="2"/>
    </font>
    <font>
      <sz val="11"/>
      <name val="TH SarabunPSK"/>
      <family val="2"/>
    </font>
    <font>
      <sz val="9"/>
      <color indexed="81"/>
      <name val="Tahoma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00206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1" fillId="0" borderId="23"/>
    <xf numFmtId="43" fontId="31" fillId="0" borderId="23" applyFont="0" applyFill="0" applyBorder="0" applyAlignment="0" applyProtection="0"/>
  </cellStyleXfs>
  <cellXfs count="383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 shrinkToFit="1"/>
    </xf>
    <xf numFmtId="0" fontId="3" fillId="0" borderId="11" xfId="0" applyFont="1" applyBorder="1" applyAlignment="1">
      <alignment wrapText="1"/>
    </xf>
    <xf numFmtId="3" fontId="3" fillId="0" borderId="11" xfId="0" applyNumberFormat="1" applyFont="1" applyBorder="1"/>
    <xf numFmtId="0" fontId="3" fillId="0" borderId="11" xfId="0" applyFont="1" applyBorder="1"/>
    <xf numFmtId="3" fontId="3" fillId="0" borderId="11" xfId="0" applyNumberFormat="1" applyFont="1" applyBorder="1" applyAlignment="1">
      <alignment horizontal="right" shrinkToFit="1"/>
    </xf>
    <xf numFmtId="0" fontId="3" fillId="0" borderId="12" xfId="0" applyFont="1" applyBorder="1" applyAlignment="1">
      <alignment horizontal="center" shrinkToFit="1"/>
    </xf>
    <xf numFmtId="49" fontId="3" fillId="0" borderId="12" xfId="0" applyNumberFormat="1" applyFont="1" applyBorder="1" applyAlignment="1">
      <alignment horizontal="center" shrinkToFit="1"/>
    </xf>
    <xf numFmtId="0" fontId="3" fillId="0" borderId="12" xfId="0" applyFont="1" applyBorder="1" applyAlignment="1">
      <alignment shrinkToFit="1"/>
    </xf>
    <xf numFmtId="3" fontId="3" fillId="0" borderId="12" xfId="0" applyNumberFormat="1" applyFont="1" applyBorder="1" applyAlignment="1">
      <alignment horizontal="right" shrinkToFit="1"/>
    </xf>
    <xf numFmtId="0" fontId="6" fillId="0" borderId="12" xfId="0" applyFont="1" applyBorder="1" applyAlignment="1">
      <alignment shrinkToFit="1"/>
    </xf>
    <xf numFmtId="0" fontId="6" fillId="0" borderId="12" xfId="0" applyFont="1" applyBorder="1" applyAlignment="1">
      <alignment horizontal="left" shrinkToFit="1"/>
    </xf>
    <xf numFmtId="0" fontId="6" fillId="0" borderId="12" xfId="0" applyFont="1" applyBorder="1" applyAlignment="1">
      <alignment horizontal="left" shrinkToFit="1"/>
    </xf>
    <xf numFmtId="0" fontId="3" fillId="0" borderId="13" xfId="0" applyFont="1" applyBorder="1" applyAlignment="1">
      <alignment horizontal="center" shrinkToFit="1"/>
    </xf>
    <xf numFmtId="49" fontId="3" fillId="0" borderId="13" xfId="0" applyNumberFormat="1" applyFont="1" applyBorder="1" applyAlignment="1">
      <alignment horizontal="center" shrinkToFit="1"/>
    </xf>
    <xf numFmtId="0" fontId="3" fillId="0" borderId="13" xfId="0" applyFont="1" applyBorder="1" applyAlignment="1">
      <alignment shrinkToFit="1"/>
    </xf>
    <xf numFmtId="3" fontId="3" fillId="0" borderId="13" xfId="0" applyNumberFormat="1" applyFont="1" applyBorder="1" applyAlignment="1">
      <alignment shrinkToFit="1"/>
    </xf>
    <xf numFmtId="3" fontId="3" fillId="2" borderId="10" xfId="0" applyNumberFormat="1" applyFont="1" applyFill="1" applyBorder="1" applyAlignment="1">
      <alignment horizontal="right" shrinkToFi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4" xfId="0" applyFont="1" applyBorder="1"/>
    <xf numFmtId="0" fontId="7" fillId="0" borderId="0" xfId="0" applyFont="1"/>
    <xf numFmtId="0" fontId="8" fillId="0" borderId="0" xfId="0" applyFont="1" applyAlignment="1">
      <alignment shrinkToFit="1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/>
    <xf numFmtId="0" fontId="5" fillId="0" borderId="13" xfId="0" applyFont="1" applyBorder="1" applyAlignment="1">
      <alignment horizontal="center"/>
    </xf>
    <xf numFmtId="0" fontId="7" fillId="0" borderId="22" xfId="0" applyFont="1" applyBorder="1"/>
    <xf numFmtId="0" fontId="9" fillId="0" borderId="0" xfId="0" applyFont="1" applyAlignment="1">
      <alignment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shrinkToFit="1"/>
    </xf>
    <xf numFmtId="3" fontId="5" fillId="0" borderId="0" xfId="0" applyNumberFormat="1" applyFont="1" applyAlignment="1">
      <alignment horizontal="center" vertical="center"/>
    </xf>
    <xf numFmtId="0" fontId="5" fillId="5" borderId="23" xfId="0" applyFont="1" applyFill="1" applyBorder="1"/>
    <xf numFmtId="0" fontId="5" fillId="0" borderId="0" xfId="0" applyFont="1" applyAlignment="1">
      <alignment vertical="center"/>
    </xf>
    <xf numFmtId="0" fontId="5" fillId="0" borderId="24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shrinkToFit="1"/>
    </xf>
    <xf numFmtId="0" fontId="11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7" fillId="2" borderId="12" xfId="0" applyFont="1" applyFill="1" applyBorder="1"/>
    <xf numFmtId="0" fontId="5" fillId="2" borderId="12" xfId="0" applyFont="1" applyFill="1" applyBorder="1"/>
    <xf numFmtId="0" fontId="5" fillId="0" borderId="12" xfId="0" applyFont="1" applyBorder="1" applyAlignment="1">
      <alignment horizontal="center"/>
    </xf>
    <xf numFmtId="0" fontId="7" fillId="4" borderId="12" xfId="0" applyFont="1" applyFill="1" applyBorder="1" applyAlignment="1">
      <alignment wrapText="1"/>
    </xf>
    <xf numFmtId="0" fontId="5" fillId="5" borderId="12" xfId="0" applyFont="1" applyFill="1" applyBorder="1"/>
    <xf numFmtId="0" fontId="7" fillId="5" borderId="12" xfId="0" applyFont="1" applyFill="1" applyBorder="1" applyAlignment="1">
      <alignment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5" borderId="12" xfId="0" applyNumberFormat="1" applyFont="1" applyFill="1" applyBorder="1" applyAlignment="1">
      <alignment horizontal="left" shrinkToFit="1"/>
    </xf>
    <xf numFmtId="0" fontId="5" fillId="5" borderId="12" xfId="0" applyFont="1" applyFill="1" applyBorder="1" applyAlignment="1">
      <alignment horizontal="left" shrinkToFit="1"/>
    </xf>
    <xf numFmtId="0" fontId="5" fillId="0" borderId="12" xfId="0" applyFont="1" applyBorder="1" applyAlignment="1">
      <alignment horizontal="center" shrinkToFit="1"/>
    </xf>
    <xf numFmtId="17" fontId="5" fillId="0" borderId="12" xfId="0" applyNumberFormat="1" applyFont="1" applyBorder="1" applyAlignment="1">
      <alignment horizontal="center"/>
    </xf>
    <xf numFmtId="17" fontId="5" fillId="0" borderId="12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2" xfId="0" applyFont="1" applyBorder="1" applyAlignment="1">
      <alignment horizontal="center"/>
    </xf>
    <xf numFmtId="17" fontId="5" fillId="0" borderId="12" xfId="0" applyNumberFormat="1" applyFont="1" applyBorder="1" applyAlignment="1">
      <alignment horizontal="center" shrinkToFit="1"/>
    </xf>
    <xf numFmtId="0" fontId="5" fillId="5" borderId="12" xfId="0" applyFont="1" applyFill="1" applyBorder="1" applyAlignment="1">
      <alignment horizontal="left"/>
    </xf>
    <xf numFmtId="3" fontId="5" fillId="0" borderId="12" xfId="0" applyNumberFormat="1" applyFont="1" applyBorder="1"/>
    <xf numFmtId="0" fontId="5" fillId="0" borderId="12" xfId="0" applyFont="1" applyBorder="1" applyAlignment="1">
      <alignment horizontal="left"/>
    </xf>
    <xf numFmtId="49" fontId="5" fillId="0" borderId="12" xfId="0" applyNumberFormat="1" applyFont="1" applyBorder="1" applyAlignment="1">
      <alignment horizontal="left" shrinkToFit="1"/>
    </xf>
    <xf numFmtId="0" fontId="5" fillId="5" borderId="12" xfId="0" applyFont="1" applyFill="1" applyBorder="1" applyAlignment="1">
      <alignment vertical="center"/>
    </xf>
    <xf numFmtId="17" fontId="5" fillId="0" borderId="12" xfId="0" applyNumberFormat="1" applyFont="1" applyBorder="1"/>
    <xf numFmtId="0" fontId="12" fillId="2" borderId="1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3" fontId="9" fillId="4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vertical="center"/>
    </xf>
    <xf numFmtId="0" fontId="5" fillId="5" borderId="13" xfId="0" applyFont="1" applyFill="1" applyBorder="1"/>
    <xf numFmtId="3" fontId="7" fillId="2" borderId="10" xfId="0" applyNumberFormat="1" applyFont="1" applyFill="1" applyBorder="1"/>
    <xf numFmtId="0" fontId="7" fillId="2" borderId="10" xfId="0" applyFont="1" applyFill="1" applyBorder="1" applyAlignment="1">
      <alignment horizontal="center"/>
    </xf>
    <xf numFmtId="3" fontId="7" fillId="5" borderId="23" xfId="0" applyNumberFormat="1" applyFont="1" applyFill="1" applyBorder="1"/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7" fillId="2" borderId="13" xfId="0" applyFont="1" applyFill="1" applyBorder="1"/>
    <xf numFmtId="3" fontId="7" fillId="2" borderId="13" xfId="0" applyNumberFormat="1" applyFont="1" applyFill="1" applyBorder="1"/>
    <xf numFmtId="0" fontId="7" fillId="2" borderId="13" xfId="0" applyFont="1" applyFill="1" applyBorder="1" applyAlignment="1">
      <alignment horizontal="center"/>
    </xf>
    <xf numFmtId="0" fontId="8" fillId="5" borderId="23" xfId="0" applyFont="1" applyFill="1" applyBorder="1" applyAlignment="1">
      <alignment shrinkToFit="1"/>
    </xf>
    <xf numFmtId="0" fontId="8" fillId="5" borderId="23" xfId="0" applyFont="1" applyFill="1" applyBorder="1"/>
    <xf numFmtId="0" fontId="5" fillId="0" borderId="11" xfId="0" applyFont="1" applyBorder="1"/>
    <xf numFmtId="0" fontId="5" fillId="0" borderId="26" xfId="0" applyFont="1" applyBorder="1" applyAlignment="1">
      <alignment horizontal="center" vertical="center" wrapText="1"/>
    </xf>
    <xf numFmtId="0" fontId="7" fillId="0" borderId="13" xfId="0" applyFont="1" applyBorder="1"/>
    <xf numFmtId="0" fontId="5" fillId="0" borderId="30" xfId="0" applyFont="1" applyBorder="1" applyAlignment="1">
      <alignment vertical="center" wrapText="1"/>
    </xf>
    <xf numFmtId="0" fontId="5" fillId="0" borderId="11" xfId="0" applyFont="1" applyBorder="1" applyAlignment="1">
      <alignment shrinkToFit="1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3" fillId="5" borderId="12" xfId="0" applyFont="1" applyFill="1" applyBorder="1"/>
    <xf numFmtId="0" fontId="5" fillId="5" borderId="12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5" fillId="6" borderId="12" xfId="0" applyFont="1" applyFill="1" applyBorder="1"/>
    <xf numFmtId="0" fontId="8" fillId="0" borderId="12" xfId="0" applyFont="1" applyBorder="1" applyAlignment="1">
      <alignment shrinkToFit="1"/>
    </xf>
    <xf numFmtId="0" fontId="8" fillId="0" borderId="12" xfId="0" applyFont="1" applyBorder="1"/>
    <xf numFmtId="17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shrinkToFit="1"/>
    </xf>
    <xf numFmtId="0" fontId="5" fillId="0" borderId="12" xfId="0" applyFont="1" applyBorder="1" applyAlignment="1">
      <alignment shrinkToFit="1"/>
    </xf>
    <xf numFmtId="0" fontId="8" fillId="0" borderId="12" xfId="0" applyFont="1" applyBorder="1" applyAlignment="1">
      <alignment horizontal="left" shrinkToFit="1"/>
    </xf>
    <xf numFmtId="0" fontId="5" fillId="0" borderId="12" xfId="0" applyFont="1" applyBorder="1" applyAlignment="1">
      <alignment horizontal="left" shrinkToFit="1"/>
    </xf>
    <xf numFmtId="3" fontId="5" fillId="7" borderId="12" xfId="0" applyNumberFormat="1" applyFont="1" applyFill="1" applyBorder="1" applyAlignment="1">
      <alignment horizontal="left" shrinkToFit="1"/>
    </xf>
    <xf numFmtId="0" fontId="5" fillId="0" borderId="12" xfId="0" applyFont="1" applyBorder="1" applyAlignment="1">
      <alignment horizontal="right" shrinkToFit="1"/>
    </xf>
    <xf numFmtId="0" fontId="5" fillId="7" borderId="12" xfId="0" applyFont="1" applyFill="1" applyBorder="1" applyAlignment="1">
      <alignment horizontal="left" shrinkToFit="1"/>
    </xf>
    <xf numFmtId="187" fontId="7" fillId="5" borderId="12" xfId="0" applyNumberFormat="1" applyFont="1" applyFill="1" applyBorder="1" applyAlignment="1">
      <alignment horizontal="center"/>
    </xf>
    <xf numFmtId="0" fontId="5" fillId="7" borderId="12" xfId="0" applyFont="1" applyFill="1" applyBorder="1"/>
    <xf numFmtId="3" fontId="8" fillId="4" borderId="12" xfId="0" applyNumberFormat="1" applyFont="1" applyFill="1" applyBorder="1" applyAlignment="1">
      <alignment horizontal="center"/>
    </xf>
    <xf numFmtId="3" fontId="5" fillId="5" borderId="12" xfId="0" applyNumberFormat="1" applyFont="1" applyFill="1" applyBorder="1" applyAlignment="1">
      <alignment horizontal="center"/>
    </xf>
    <xf numFmtId="187" fontId="8" fillId="5" borderId="12" xfId="0" applyNumberFormat="1" applyFont="1" applyFill="1" applyBorder="1" applyAlignment="1">
      <alignment horizontal="center" shrinkToFit="1"/>
    </xf>
    <xf numFmtId="3" fontId="14" fillId="4" borderId="12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9" fontId="8" fillId="0" borderId="12" xfId="0" applyNumberFormat="1" applyFont="1" applyBorder="1" applyAlignment="1">
      <alignment shrinkToFit="1"/>
    </xf>
    <xf numFmtId="187" fontId="15" fillId="0" borderId="12" xfId="0" applyNumberFormat="1" applyFont="1" applyBorder="1" applyAlignment="1">
      <alignment horizontal="center" shrinkToFit="1"/>
    </xf>
    <xf numFmtId="0" fontId="16" fillId="2" borderId="12" xfId="0" applyFont="1" applyFill="1" applyBorder="1"/>
    <xf numFmtId="0" fontId="8" fillId="0" borderId="12" xfId="0" applyFont="1" applyBorder="1" applyAlignment="1">
      <alignment horizontal="center"/>
    </xf>
    <xf numFmtId="3" fontId="5" fillId="0" borderId="12" xfId="0" applyNumberFormat="1" applyFont="1" applyBorder="1" applyAlignment="1">
      <alignment horizontal="right"/>
    </xf>
    <xf numFmtId="3" fontId="8" fillId="0" borderId="12" xfId="0" applyNumberFormat="1" applyFont="1" applyBorder="1" applyAlignment="1">
      <alignment shrinkToFit="1"/>
    </xf>
    <xf numFmtId="0" fontId="11" fillId="0" borderId="12" xfId="0" applyFont="1" applyBorder="1" applyAlignment="1">
      <alignment horizontal="center" shrinkToFit="1"/>
    </xf>
    <xf numFmtId="187" fontId="8" fillId="0" borderId="12" xfId="0" applyNumberFormat="1" applyFont="1" applyBorder="1" applyAlignment="1">
      <alignment horizontal="center" shrinkToFit="1"/>
    </xf>
    <xf numFmtId="0" fontId="8" fillId="5" borderId="12" xfId="0" applyFont="1" applyFill="1" applyBorder="1"/>
    <xf numFmtId="0" fontId="17" fillId="6" borderId="12" xfId="0" applyFont="1" applyFill="1" applyBorder="1"/>
    <xf numFmtId="188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8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88" fontId="5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187" fontId="19" fillId="6" borderId="9" xfId="0" applyNumberFormat="1" applyFont="1" applyFill="1" applyBorder="1" applyAlignment="1">
      <alignment horizontal="right"/>
    </xf>
    <xf numFmtId="17" fontId="8" fillId="0" borderId="29" xfId="0" applyNumberFormat="1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5" fillId="0" borderId="14" xfId="0" applyFont="1" applyBorder="1"/>
    <xf numFmtId="0" fontId="20" fillId="0" borderId="0" xfId="0" applyFont="1"/>
    <xf numFmtId="0" fontId="21" fillId="0" borderId="0" xfId="0" applyFont="1" applyAlignment="1">
      <alignment horizontal="left" vertical="center" readingOrder="1"/>
    </xf>
    <xf numFmtId="0" fontId="5" fillId="5" borderId="31" xfId="0" applyFont="1" applyFill="1" applyBorder="1"/>
    <xf numFmtId="0" fontId="11" fillId="0" borderId="12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3" fontId="9" fillId="2" borderId="12" xfId="0" applyNumberFormat="1" applyFont="1" applyFill="1" applyBorder="1" applyAlignment="1">
      <alignment horizont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7" fillId="10" borderId="12" xfId="0" applyFont="1" applyFill="1" applyBorder="1" applyAlignment="1">
      <alignment wrapTex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/>
    <xf numFmtId="0" fontId="5" fillId="0" borderId="8" xfId="0" applyFont="1" applyBorder="1"/>
    <xf numFmtId="0" fontId="5" fillId="0" borderId="30" xfId="0" applyFont="1" applyBorder="1"/>
    <xf numFmtId="0" fontId="7" fillId="2" borderId="9" xfId="0" applyFont="1" applyFill="1" applyBorder="1"/>
    <xf numFmtId="3" fontId="7" fillId="2" borderId="9" xfId="0" applyNumberFormat="1" applyFont="1" applyFill="1" applyBorder="1"/>
    <xf numFmtId="0" fontId="7" fillId="2" borderId="9" xfId="0" applyFont="1" applyFill="1" applyBorder="1" applyAlignment="1">
      <alignment horizontal="center"/>
    </xf>
    <xf numFmtId="0" fontId="22" fillId="0" borderId="0" xfId="0" applyFont="1"/>
    <xf numFmtId="0" fontId="5" fillId="0" borderId="32" xfId="0" applyFont="1" applyBorder="1" applyAlignment="1">
      <alignment horizontal="center"/>
    </xf>
    <xf numFmtId="0" fontId="23" fillId="0" borderId="32" xfId="0" applyFont="1" applyBorder="1" applyAlignment="1">
      <alignment horizontal="left" vertical="top" wrapText="1"/>
    </xf>
    <xf numFmtId="0" fontId="5" fillId="0" borderId="32" xfId="0" applyFont="1" applyBorder="1"/>
    <xf numFmtId="0" fontId="5" fillId="0" borderId="33" xfId="0" applyFont="1" applyBorder="1"/>
    <xf numFmtId="0" fontId="5" fillId="0" borderId="33" xfId="0" applyFont="1" applyBorder="1" applyAlignment="1">
      <alignment horizontal="left" vertical="top" wrapText="1"/>
    </xf>
    <xf numFmtId="0" fontId="11" fillId="0" borderId="33" xfId="0" applyFont="1" applyBorder="1"/>
    <xf numFmtId="0" fontId="5" fillId="2" borderId="33" xfId="0" applyFont="1" applyFill="1" applyBorder="1"/>
    <xf numFmtId="0" fontId="5" fillId="0" borderId="34" xfId="0" applyFont="1" applyBorder="1"/>
    <xf numFmtId="0" fontId="5" fillId="0" borderId="34" xfId="0" applyFont="1" applyBorder="1" applyAlignment="1">
      <alignment horizontal="left" vertical="top" wrapText="1"/>
    </xf>
    <xf numFmtId="3" fontId="11" fillId="0" borderId="33" xfId="0" applyNumberFormat="1" applyFont="1" applyBorder="1"/>
    <xf numFmtId="0" fontId="11" fillId="0" borderId="34" xfId="0" applyFont="1" applyBorder="1"/>
    <xf numFmtId="0" fontId="5" fillId="0" borderId="35" xfId="0" applyFont="1" applyBorder="1"/>
    <xf numFmtId="0" fontId="5" fillId="0" borderId="35" xfId="0" applyFont="1" applyBorder="1" applyAlignment="1">
      <alignment horizontal="left" vertical="top" wrapText="1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center"/>
    </xf>
    <xf numFmtId="0" fontId="5" fillId="0" borderId="25" xfId="0" applyFont="1" applyBorder="1"/>
    <xf numFmtId="0" fontId="5" fillId="0" borderId="22" xfId="0" applyFont="1" applyBorder="1"/>
    <xf numFmtId="0" fontId="24" fillId="0" borderId="22" xfId="0" applyFont="1" applyBorder="1" applyAlignment="1">
      <alignment vertical="top" wrapText="1"/>
    </xf>
    <xf numFmtId="0" fontId="24" fillId="0" borderId="27" xfId="0" applyFont="1" applyBorder="1" applyAlignment="1"/>
    <xf numFmtId="0" fontId="24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top" wrapText="1"/>
    </xf>
    <xf numFmtId="0" fontId="7" fillId="11" borderId="12" xfId="0" applyFont="1" applyFill="1" applyBorder="1"/>
    <xf numFmtId="0" fontId="25" fillId="9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right" shrinkToFit="1"/>
    </xf>
    <xf numFmtId="3" fontId="5" fillId="0" borderId="12" xfId="0" applyNumberFormat="1" applyFont="1" applyBorder="1" applyAlignment="1">
      <alignment horizontal="center" shrinkToFit="1"/>
    </xf>
    <xf numFmtId="49" fontId="5" fillId="0" borderId="12" xfId="0" applyNumberFormat="1" applyFont="1" applyBorder="1" applyAlignment="1">
      <alignment horizontal="left"/>
    </xf>
    <xf numFmtId="0" fontId="25" fillId="12" borderId="12" xfId="0" applyFont="1" applyFill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1" fillId="0" borderId="0" xfId="0" applyFont="1" applyAlignment="1">
      <alignment horizontal="left" shrinkToFit="1"/>
    </xf>
    <xf numFmtId="0" fontId="11" fillId="0" borderId="12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left"/>
    </xf>
    <xf numFmtId="3" fontId="5" fillId="0" borderId="12" xfId="0" applyNumberFormat="1" applyFont="1" applyBorder="1" applyAlignment="1">
      <alignment horizontal="center"/>
    </xf>
    <xf numFmtId="0" fontId="7" fillId="5" borderId="12" xfId="0" applyFont="1" applyFill="1" applyBorder="1" applyAlignment="1">
      <alignment horizontal="left"/>
    </xf>
    <xf numFmtId="0" fontId="11" fillId="0" borderId="0" xfId="0" applyFont="1" applyAlignment="1">
      <alignment horizontal="center" shrinkToFit="1"/>
    </xf>
    <xf numFmtId="0" fontId="7" fillId="12" borderId="12" xfId="0" applyFont="1" applyFill="1" applyBorder="1"/>
    <xf numFmtId="0" fontId="7" fillId="5" borderId="12" xfId="0" applyFont="1" applyFill="1" applyBorder="1"/>
    <xf numFmtId="3" fontId="11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5" fillId="7" borderId="12" xfId="0" applyFont="1" applyFill="1" applyBorder="1" applyAlignment="1">
      <alignment shrinkToFit="1"/>
    </xf>
    <xf numFmtId="0" fontId="7" fillId="7" borderId="12" xfId="0" applyFont="1" applyFill="1" applyBorder="1" applyAlignment="1">
      <alignment shrinkToFit="1"/>
    </xf>
    <xf numFmtId="0" fontId="11" fillId="0" borderId="13" xfId="0" applyFont="1" applyBorder="1"/>
    <xf numFmtId="0" fontId="5" fillId="7" borderId="13" xfId="0" applyFont="1" applyFill="1" applyBorder="1" applyAlignment="1">
      <alignment shrinkToFit="1"/>
    </xf>
    <xf numFmtId="0" fontId="11" fillId="0" borderId="13" xfId="0" applyFont="1" applyBorder="1" applyAlignment="1">
      <alignment horizontal="center" shrinkToFit="1"/>
    </xf>
    <xf numFmtId="0" fontId="11" fillId="0" borderId="13" xfId="0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2" borderId="9" xfId="0" applyFont="1" applyFill="1" applyBorder="1" applyAlignment="1">
      <alignment horizontal="center" shrinkToFit="1"/>
    </xf>
    <xf numFmtId="3" fontId="7" fillId="2" borderId="9" xfId="0" applyNumberFormat="1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 shrinkToFit="1"/>
    </xf>
    <xf numFmtId="0" fontId="26" fillId="0" borderId="0" xfId="0" applyFont="1" applyAlignment="1">
      <alignment vertical="center"/>
    </xf>
    <xf numFmtId="17" fontId="5" fillId="0" borderId="33" xfId="0" applyNumberFormat="1" applyFont="1" applyBorder="1"/>
    <xf numFmtId="0" fontId="27" fillId="0" borderId="12" xfId="0" applyFont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8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9" fillId="0" borderId="12" xfId="0" applyFont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center" readingOrder="1"/>
    </xf>
    <xf numFmtId="0" fontId="30" fillId="0" borderId="12" xfId="0" applyFont="1" applyBorder="1" applyAlignment="1">
      <alignment horizontal="left" vertical="center" readingOrder="1"/>
    </xf>
    <xf numFmtId="0" fontId="8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top" wrapText="1"/>
    </xf>
    <xf numFmtId="0" fontId="5" fillId="2" borderId="9" xfId="0" applyFont="1" applyFill="1" applyBorder="1"/>
    <xf numFmtId="0" fontId="0" fillId="0" borderId="0" xfId="0" applyFont="1" applyAlignment="1"/>
    <xf numFmtId="0" fontId="3" fillId="0" borderId="39" xfId="0" applyFont="1" applyBorder="1" applyAlignment="1">
      <alignment shrinkToFit="1"/>
    </xf>
    <xf numFmtId="3" fontId="3" fillId="0" borderId="39" xfId="0" applyNumberFormat="1" applyFont="1" applyBorder="1" applyAlignment="1">
      <alignment horizontal="right" shrinkToFit="1"/>
    </xf>
    <xf numFmtId="0" fontId="5" fillId="0" borderId="23" xfId="1" applyFont="1"/>
    <xf numFmtId="0" fontId="7" fillId="0" borderId="23" xfId="1" applyFont="1"/>
    <xf numFmtId="0" fontId="5" fillId="0" borderId="23" xfId="1" applyFont="1" applyAlignment="1">
      <alignment horizontal="left" vertical="center"/>
    </xf>
    <xf numFmtId="187" fontId="5" fillId="0" borderId="23" xfId="1" applyNumberFormat="1" applyFont="1"/>
    <xf numFmtId="0" fontId="5" fillId="0" borderId="23" xfId="1" applyFont="1" applyAlignment="1">
      <alignment horizontal="left" vertical="top" wrapText="1"/>
    </xf>
    <xf numFmtId="0" fontId="33" fillId="0" borderId="31" xfId="1" applyFont="1" applyBorder="1" applyAlignment="1"/>
    <xf numFmtId="0" fontId="5" fillId="0" borderId="23" xfId="1" applyFont="1" applyAlignment="1">
      <alignment vertical="center"/>
    </xf>
    <xf numFmtId="189" fontId="5" fillId="0" borderId="23" xfId="1" applyNumberFormat="1" applyFont="1"/>
    <xf numFmtId="187" fontId="5" fillId="0" borderId="10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10" fillId="0" borderId="4" xfId="1" applyFont="1" applyBorder="1" applyAlignment="1">
      <alignment horizontal="left" vertical="top" wrapText="1"/>
    </xf>
    <xf numFmtId="0" fontId="5" fillId="0" borderId="4" xfId="1" applyFont="1" applyBorder="1"/>
    <xf numFmtId="187" fontId="5" fillId="0" borderId="4" xfId="1" applyNumberFormat="1" applyFont="1" applyBorder="1"/>
    <xf numFmtId="0" fontId="5" fillId="0" borderId="12" xfId="1" applyFont="1" applyBorder="1"/>
    <xf numFmtId="0" fontId="10" fillId="0" borderId="12" xfId="1" applyFont="1" applyBorder="1" applyAlignment="1">
      <alignment horizontal="left" vertical="top"/>
    </xf>
    <xf numFmtId="187" fontId="5" fillId="0" borderId="12" xfId="1" applyNumberFormat="1" applyFont="1" applyBorder="1"/>
    <xf numFmtId="0" fontId="10" fillId="0" borderId="12" xfId="1" applyFont="1" applyBorder="1" applyAlignment="1">
      <alignment horizontal="left" vertical="top" wrapText="1"/>
    </xf>
    <xf numFmtId="0" fontId="7" fillId="0" borderId="12" xfId="1" applyFont="1" applyBorder="1"/>
    <xf numFmtId="17" fontId="5" fillId="0" borderId="12" xfId="1" applyNumberFormat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2" xfId="1" applyFont="1" applyBorder="1" applyAlignment="1">
      <alignment wrapText="1"/>
    </xf>
    <xf numFmtId="187" fontId="5" fillId="0" borderId="12" xfId="1" applyNumberFormat="1" applyFont="1" applyBorder="1" applyAlignment="1">
      <alignment horizontal="center"/>
    </xf>
    <xf numFmtId="0" fontId="17" fillId="0" borderId="12" xfId="1" applyFont="1" applyBorder="1"/>
    <xf numFmtId="190" fontId="5" fillId="0" borderId="12" xfId="2" applyNumberFormat="1" applyFont="1" applyBorder="1"/>
    <xf numFmtId="187" fontId="7" fillId="2" borderId="13" xfId="1" applyNumberFormat="1" applyFont="1" applyFill="1" applyBorder="1"/>
    <xf numFmtId="0" fontId="7" fillId="2" borderId="13" xfId="1" applyFont="1" applyFill="1" applyBorder="1" applyAlignment="1">
      <alignment horizontal="center"/>
    </xf>
    <xf numFmtId="0" fontId="5" fillId="0" borderId="13" xfId="1" applyFont="1" applyBorder="1"/>
    <xf numFmtId="0" fontId="4" fillId="0" borderId="23" xfId="1" applyFont="1" applyAlignment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left" vertical="center"/>
    </xf>
    <xf numFmtId="187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/>
    </xf>
    <xf numFmtId="189" fontId="3" fillId="0" borderId="0" xfId="0" applyNumberFormat="1" applyFont="1" applyFill="1"/>
    <xf numFmtId="187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/>
    </xf>
    <xf numFmtId="0" fontId="37" fillId="0" borderId="32" xfId="0" applyFont="1" applyFill="1" applyBorder="1" applyAlignment="1">
      <alignment horizontal="left" vertical="top" wrapText="1"/>
    </xf>
    <xf numFmtId="0" fontId="3" fillId="0" borderId="32" xfId="0" applyFont="1" applyFill="1" applyBorder="1"/>
    <xf numFmtId="187" fontId="3" fillId="0" borderId="32" xfId="0" applyNumberFormat="1" applyFont="1" applyFill="1" applyBorder="1"/>
    <xf numFmtId="0" fontId="3" fillId="0" borderId="33" xfId="0" applyFont="1" applyFill="1" applyBorder="1"/>
    <xf numFmtId="0" fontId="37" fillId="0" borderId="33" xfId="0" applyFont="1" applyFill="1" applyBorder="1" applyAlignment="1">
      <alignment horizontal="left" vertical="top" wrapText="1"/>
    </xf>
    <xf numFmtId="187" fontId="3" fillId="0" borderId="33" xfId="0" applyNumberFormat="1" applyFont="1" applyFill="1" applyBorder="1"/>
    <xf numFmtId="0" fontId="3" fillId="0" borderId="33" xfId="0" applyFont="1" applyFill="1" applyBorder="1" applyAlignment="1">
      <alignment horizontal="center"/>
    </xf>
    <xf numFmtId="0" fontId="1" fillId="0" borderId="33" xfId="0" applyFont="1" applyFill="1" applyBorder="1"/>
    <xf numFmtId="17" fontId="3" fillId="0" borderId="33" xfId="0" applyNumberFormat="1" applyFont="1" applyFill="1" applyBorder="1" applyAlignment="1">
      <alignment horizontal="center"/>
    </xf>
    <xf numFmtId="0" fontId="36" fillId="0" borderId="33" xfId="0" applyFont="1" applyFill="1" applyBorder="1"/>
    <xf numFmtId="0" fontId="3" fillId="13" borderId="33" xfId="0" applyFont="1" applyFill="1" applyBorder="1"/>
    <xf numFmtId="187" fontId="1" fillId="13" borderId="33" xfId="0" applyNumberFormat="1" applyFont="1" applyFill="1" applyBorder="1" applyAlignment="1">
      <alignment horizontal="center"/>
    </xf>
    <xf numFmtId="0" fontId="3" fillId="13" borderId="33" xfId="0" applyFont="1" applyFill="1" applyBorder="1" applyAlignment="1">
      <alignment horizontal="center"/>
    </xf>
    <xf numFmtId="17" fontId="3" fillId="13" borderId="33" xfId="0" applyNumberFormat="1" applyFont="1" applyFill="1" applyBorder="1" applyAlignment="1">
      <alignment horizontal="center"/>
    </xf>
    <xf numFmtId="187" fontId="3" fillId="13" borderId="33" xfId="0" applyNumberFormat="1" applyFont="1" applyFill="1" applyBorder="1"/>
    <xf numFmtId="187" fontId="33" fillId="0" borderId="33" xfId="0" applyNumberFormat="1" applyFont="1" applyFill="1" applyBorder="1"/>
    <xf numFmtId="3" fontId="36" fillId="13" borderId="33" xfId="0" applyNumberFormat="1" applyFont="1" applyFill="1" applyBorder="1"/>
    <xf numFmtId="0" fontId="36" fillId="13" borderId="33" xfId="0" applyFont="1" applyFill="1" applyBorder="1"/>
    <xf numFmtId="187" fontId="38" fillId="13" borderId="33" xfId="0" applyNumberFormat="1" applyFont="1" applyFill="1" applyBorder="1" applyAlignment="1">
      <alignment horizontal="center"/>
    </xf>
    <xf numFmtId="3" fontId="3" fillId="13" borderId="33" xfId="0" applyNumberFormat="1" applyFont="1" applyFill="1" applyBorder="1"/>
    <xf numFmtId="0" fontId="36" fillId="0" borderId="10" xfId="0" applyFont="1" applyFill="1" applyBorder="1" applyAlignment="1">
      <alignment vertical="top" wrapText="1"/>
    </xf>
    <xf numFmtId="0" fontId="36" fillId="0" borderId="9" xfId="0" applyFont="1" applyFill="1" applyBorder="1"/>
    <xf numFmtId="187" fontId="1" fillId="0" borderId="33" xfId="0" applyNumberFormat="1" applyFont="1" applyFill="1" applyBorder="1"/>
    <xf numFmtId="0" fontId="33" fillId="0" borderId="33" xfId="0" applyFont="1" applyFill="1" applyBorder="1"/>
    <xf numFmtId="0" fontId="3" fillId="0" borderId="34" xfId="0" applyFont="1" applyFill="1" applyBorder="1"/>
    <xf numFmtId="187" fontId="3" fillId="0" borderId="34" xfId="0" applyNumberFormat="1" applyFont="1" applyFill="1" applyBorder="1"/>
    <xf numFmtId="0" fontId="3" fillId="0" borderId="34" xfId="0" applyFont="1" applyFill="1" applyBorder="1" applyAlignment="1">
      <alignment horizontal="center"/>
    </xf>
    <xf numFmtId="0" fontId="3" fillId="13" borderId="34" xfId="0" applyFont="1" applyFill="1" applyBorder="1"/>
    <xf numFmtId="187" fontId="1" fillId="13" borderId="34" xfId="0" applyNumberFormat="1" applyFont="1" applyFill="1" applyBorder="1"/>
    <xf numFmtId="0" fontId="3" fillId="13" borderId="34" xfId="0" applyFont="1" applyFill="1" applyBorder="1" applyAlignment="1">
      <alignment horizontal="center"/>
    </xf>
    <xf numFmtId="187" fontId="1" fillId="0" borderId="34" xfId="0" applyNumberFormat="1" applyFont="1" applyFill="1" applyBorder="1"/>
    <xf numFmtId="0" fontId="39" fillId="0" borderId="34" xfId="0" applyFont="1" applyFill="1" applyBorder="1"/>
    <xf numFmtId="187" fontId="1" fillId="0" borderId="41" xfId="0" applyNumberFormat="1" applyFont="1" applyFill="1" applyBorder="1"/>
    <xf numFmtId="0" fontId="1" fillId="0" borderId="41" xfId="0" applyFont="1" applyFill="1" applyBorder="1" applyAlignment="1">
      <alignment horizontal="center"/>
    </xf>
    <xf numFmtId="0" fontId="3" fillId="0" borderId="41" xfId="0" applyFont="1" applyFill="1" applyBorder="1"/>
    <xf numFmtId="0" fontId="3" fillId="2" borderId="5" xfId="0" applyFont="1" applyFill="1" applyBorder="1" applyAlignment="1">
      <alignment horizontal="center" shrinkToFit="1"/>
    </xf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2" fillId="0" borderId="19" xfId="0" applyFont="1" applyBorder="1"/>
    <xf numFmtId="0" fontId="5" fillId="0" borderId="20" xfId="0" applyFont="1" applyBorder="1" applyAlignment="1">
      <alignment horizontal="left"/>
    </xf>
    <xf numFmtId="0" fontId="2" fillId="0" borderId="21" xfId="0" applyFont="1" applyBorder="1"/>
    <xf numFmtId="0" fontId="5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7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2" fillId="0" borderId="16" xfId="0" applyFont="1" applyBorder="1"/>
    <xf numFmtId="0" fontId="5" fillId="0" borderId="25" xfId="0" applyFont="1" applyBorder="1" applyAlignment="1">
      <alignment horizontal="left" vertical="center"/>
    </xf>
    <xf numFmtId="0" fontId="2" fillId="0" borderId="22" xfId="0" applyFont="1" applyBorder="1"/>
    <xf numFmtId="0" fontId="5" fillId="0" borderId="29" xfId="0" applyFont="1" applyBorder="1" applyAlignment="1">
      <alignment horizontal="left" vertical="center"/>
    </xf>
    <xf numFmtId="0" fontId="2" fillId="0" borderId="24" xfId="0" applyFont="1" applyBorder="1"/>
    <xf numFmtId="0" fontId="5" fillId="0" borderId="14" xfId="0" applyFont="1" applyBorder="1" applyAlignment="1">
      <alignment horizontal="left" vertical="center"/>
    </xf>
    <xf numFmtId="0" fontId="2" fillId="0" borderId="28" xfId="0" applyFont="1" applyBorder="1"/>
    <xf numFmtId="0" fontId="5" fillId="0" borderId="5" xfId="0" applyFont="1" applyBorder="1" applyAlignment="1">
      <alignment horizontal="left" vertical="center"/>
    </xf>
    <xf numFmtId="0" fontId="2" fillId="0" borderId="26" xfId="0" applyFont="1" applyBorder="1"/>
    <xf numFmtId="0" fontId="9" fillId="9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" fillId="0" borderId="41" xfId="0" applyFont="1" applyFill="1" applyBorder="1" applyAlignment="1">
      <alignment horizontal="center"/>
    </xf>
    <xf numFmtId="0" fontId="36" fillId="0" borderId="41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6" fillId="0" borderId="9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5" xfId="0" applyFont="1" applyFill="1" applyBorder="1" applyAlignment="1">
      <alignment horizontal="center" wrapText="1"/>
    </xf>
    <xf numFmtId="0" fontId="36" fillId="0" borderId="7" xfId="0" applyFont="1" applyFill="1" applyBorder="1"/>
    <xf numFmtId="0" fontId="7" fillId="2" borderId="36" xfId="0" applyFont="1" applyFill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5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/>
    </xf>
    <xf numFmtId="0" fontId="34" fillId="0" borderId="40" xfId="1" applyFont="1" applyBorder="1"/>
    <xf numFmtId="0" fontId="34" fillId="0" borderId="21" xfId="1" applyFont="1" applyBorder="1"/>
    <xf numFmtId="0" fontId="7" fillId="0" borderId="23" xfId="1" applyFont="1" applyAlignment="1">
      <alignment horizontal="center"/>
    </xf>
    <xf numFmtId="0" fontId="4" fillId="0" borderId="23" xfId="1" applyFont="1" applyAlignment="1"/>
    <xf numFmtId="0" fontId="5" fillId="0" borderId="4" xfId="1" applyFont="1" applyBorder="1" applyAlignment="1">
      <alignment horizontal="center" vertical="center" wrapText="1"/>
    </xf>
    <xf numFmtId="0" fontId="34" fillId="0" borderId="9" xfId="1" applyFont="1" applyBorder="1"/>
    <xf numFmtId="0" fontId="5" fillId="0" borderId="5" xfId="1" applyFont="1" applyBorder="1" applyAlignment="1">
      <alignment horizontal="center" wrapText="1"/>
    </xf>
    <xf numFmtId="0" fontId="34" fillId="0" borderId="7" xfId="1" applyFont="1" applyBorder="1"/>
    <xf numFmtId="0" fontId="3" fillId="14" borderId="33" xfId="0" applyFont="1" applyFill="1" applyBorder="1"/>
    <xf numFmtId="190" fontId="1" fillId="14" borderId="33" xfId="2" applyNumberFormat="1" applyFont="1" applyFill="1" applyBorder="1"/>
    <xf numFmtId="187" fontId="3" fillId="14" borderId="34" xfId="0" applyNumberFormat="1" applyFont="1" applyFill="1" applyBorder="1"/>
    <xf numFmtId="0" fontId="3" fillId="14" borderId="34" xfId="0" applyFont="1" applyFill="1" applyBorder="1"/>
    <xf numFmtId="0" fontId="1" fillId="14" borderId="33" xfId="0" applyFont="1" applyFill="1" applyBorder="1"/>
    <xf numFmtId="187" fontId="1" fillId="14" borderId="33" xfId="0" applyNumberFormat="1" applyFont="1" applyFill="1" applyBorder="1"/>
    <xf numFmtId="0" fontId="1" fillId="14" borderId="33" xfId="0" applyFont="1" applyFill="1" applyBorder="1" applyAlignment="1">
      <alignment horizontal="center"/>
    </xf>
    <xf numFmtId="17" fontId="3" fillId="14" borderId="33" xfId="0" applyNumberFormat="1" applyFont="1" applyFill="1" applyBorder="1" applyAlignment="1">
      <alignment horizontal="center"/>
    </xf>
    <xf numFmtId="0" fontId="3" fillId="14" borderId="33" xfId="0" applyFont="1" applyFill="1" applyBorder="1" applyAlignment="1">
      <alignment horizontal="center"/>
    </xf>
    <xf numFmtId="0" fontId="33" fillId="14" borderId="33" xfId="0" applyFont="1" applyFill="1" applyBorder="1" applyAlignment="1">
      <alignment horizontal="center"/>
    </xf>
    <xf numFmtId="0" fontId="36" fillId="14" borderId="33" xfId="0" applyFont="1" applyFill="1" applyBorder="1"/>
    <xf numFmtId="190" fontId="3" fillId="14" borderId="33" xfId="2" applyNumberFormat="1" applyFont="1" applyFill="1" applyBorder="1"/>
  </cellXfs>
  <cellStyles count="3">
    <cellStyle name="จุลภาค 2" xfId="2" xr:uid="{D99D0CCB-A305-4FFE-AEF4-852E0725833B}"/>
    <cellStyle name="ปกติ" xfId="0" builtinId="0"/>
    <cellStyle name="ปกติ 2" xfId="1" xr:uid="{E62460DA-83D5-4368-8252-B3B0C3412E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143000" cy="228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143000" cy="219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user\Local%20Settings\Temp\wz2316\&#3649;&#3612;&#3609;%20&#3588;&#3611;&#3626;&#3629;.&#3626;&#3610;&#3611;&#3619;&#3634;&#3610;%20&#3611;&#3637;%2055%20%20&#3626;&#3656;&#3591;%20&#3626;&#3626;&#3592;.&#3621;&#3635;&#3611;&#3634;&#3591;%208%20&#3614;&#3618;%2054\&#3649;&#3612;&#3609;&#3626;&#3610;&#3611;&#3619;&#3634;&#3610;&#3611;&#3637;%2055%2019&#3605;&#3588;54\&#3618;3\&#3618;&#3640;&#3607;&#3608;&#3660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หลัก"/>
      <sheetName val="Statอ."/>
      <sheetName val="ย3"/>
      <sheetName val="Util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UC</v>
          </cell>
        </row>
        <row r="2">
          <cell r="A2" t="str">
            <v>PP</v>
          </cell>
        </row>
        <row r="3">
          <cell r="A3" t="str">
            <v>OP</v>
          </cell>
        </row>
        <row r="4">
          <cell r="A4" t="str">
            <v>IP</v>
          </cell>
        </row>
        <row r="5">
          <cell r="A5" t="str">
            <v>สปสช.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1"/>
  <sheetViews>
    <sheetView workbookViewId="0">
      <pane ySplit="4" topLeftCell="A8" activePane="bottomLeft" state="frozen"/>
      <selection pane="bottomLeft" activeCell="C8" sqref="C8"/>
    </sheetView>
  </sheetViews>
  <sheetFormatPr defaultColWidth="14.44140625" defaultRowHeight="15" customHeight="1"/>
  <cols>
    <col min="1" max="1" width="4.109375" customWidth="1"/>
    <col min="2" max="2" width="9.33203125" customWidth="1"/>
    <col min="3" max="3" width="84.88671875" customWidth="1"/>
    <col min="4" max="4" width="7.6640625" customWidth="1"/>
    <col min="5" max="7" width="6.88671875" customWidth="1"/>
    <col min="8" max="8" width="7.44140625" customWidth="1"/>
    <col min="9" max="9" width="9" customWidth="1"/>
    <col min="10" max="10" width="9.109375" customWidth="1"/>
    <col min="11" max="23" width="7.5546875" customWidth="1"/>
    <col min="24" max="26" width="12.5546875" customWidth="1"/>
  </cols>
  <sheetData>
    <row r="1" spans="1:26" ht="21">
      <c r="A1" s="317" t="s">
        <v>0</v>
      </c>
      <c r="B1" s="318"/>
      <c r="C1" s="318"/>
      <c r="D1" s="318"/>
      <c r="E1" s="318"/>
      <c r="F1" s="318"/>
      <c r="G1" s="318"/>
      <c r="H1" s="318"/>
      <c r="I1" s="3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20.25" customHeight="1">
      <c r="A2" s="320" t="s">
        <v>1</v>
      </c>
      <c r="B2" s="318"/>
      <c r="C2" s="318"/>
      <c r="D2" s="318"/>
      <c r="E2" s="318"/>
      <c r="F2" s="318"/>
      <c r="G2" s="318"/>
      <c r="H2" s="318"/>
      <c r="I2" s="31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8.75" customHeight="1">
      <c r="A3" s="321" t="s">
        <v>2</v>
      </c>
      <c r="B3" s="321" t="s">
        <v>3</v>
      </c>
      <c r="C3" s="323" t="s">
        <v>4</v>
      </c>
      <c r="D3" s="324" t="s">
        <v>5</v>
      </c>
      <c r="E3" s="315"/>
      <c r="F3" s="315"/>
      <c r="G3" s="315"/>
      <c r="H3" s="316"/>
      <c r="I3" s="325" t="s">
        <v>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322"/>
      <c r="B4" s="322"/>
      <c r="C4" s="322"/>
      <c r="D4" s="3" t="s">
        <v>7</v>
      </c>
      <c r="E4" s="3" t="s">
        <v>8</v>
      </c>
      <c r="F4" s="3" t="s">
        <v>9</v>
      </c>
      <c r="G4" s="4" t="s">
        <v>10</v>
      </c>
      <c r="H4" s="4" t="s">
        <v>11</v>
      </c>
      <c r="I4" s="32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21">
      <c r="A5" s="5">
        <v>1</v>
      </c>
      <c r="B5" s="6" t="s">
        <v>12</v>
      </c>
      <c r="C5" s="7" t="s">
        <v>13</v>
      </c>
      <c r="D5" s="8">
        <f>'1STEMI'!E131</f>
        <v>1250</v>
      </c>
      <c r="E5" s="9"/>
      <c r="F5" s="9"/>
      <c r="G5" s="9"/>
      <c r="H5" s="9"/>
      <c r="I5" s="10">
        <f t="shared" ref="I5:I14" si="0">SUM(D5:H5)</f>
        <v>1250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>
      <c r="A6" s="11">
        <v>2</v>
      </c>
      <c r="B6" s="12" t="s">
        <v>14</v>
      </c>
      <c r="C6" s="13" t="s">
        <v>15</v>
      </c>
      <c r="D6" s="14">
        <f>'2Stroke'!E110</f>
        <v>0</v>
      </c>
      <c r="E6" s="14"/>
      <c r="F6" s="14"/>
      <c r="G6" s="14"/>
      <c r="H6" s="14"/>
      <c r="I6" s="14">
        <f t="shared" si="0"/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42" customHeight="1">
      <c r="A7" s="11">
        <v>3</v>
      </c>
      <c r="B7" s="12" t="s">
        <v>16</v>
      </c>
      <c r="C7" s="13" t="s">
        <v>17</v>
      </c>
      <c r="D7" s="14">
        <f>'3Trauma'!E163</f>
        <v>32625</v>
      </c>
      <c r="E7" s="14"/>
      <c r="F7" s="14"/>
      <c r="G7" s="14"/>
      <c r="H7" s="14"/>
      <c r="I7" s="14">
        <f t="shared" si="0"/>
        <v>32625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21">
      <c r="A8" s="11">
        <v>4</v>
      </c>
      <c r="B8" s="12" t="s">
        <v>18</v>
      </c>
      <c r="C8" s="15" t="s">
        <v>19</v>
      </c>
      <c r="D8" s="14">
        <f>'4Sepsis'!E90</f>
        <v>1250</v>
      </c>
      <c r="E8" s="14"/>
      <c r="F8" s="14"/>
      <c r="G8" s="14"/>
      <c r="H8" s="14"/>
      <c r="I8" s="14">
        <f t="shared" si="0"/>
        <v>1250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8" customHeight="1">
      <c r="A9" s="11">
        <v>5</v>
      </c>
      <c r="B9" s="12" t="s">
        <v>20</v>
      </c>
      <c r="C9" s="16" t="s">
        <v>21</v>
      </c>
      <c r="D9" s="14">
        <f>'5CKD'!E48</f>
        <v>7800</v>
      </c>
      <c r="E9" s="14"/>
      <c r="F9" s="14"/>
      <c r="G9" s="14"/>
      <c r="H9" s="14"/>
      <c r="I9" s="14">
        <f t="shared" si="0"/>
        <v>7800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</row>
    <row r="10" spans="1:26" ht="21">
      <c r="A10" s="11">
        <v>6</v>
      </c>
      <c r="B10" s="12" t="s">
        <v>22</v>
      </c>
      <c r="C10" s="17" t="s">
        <v>23</v>
      </c>
      <c r="D10" s="14">
        <f>'6จิตเวช'!E80</f>
        <v>31780</v>
      </c>
      <c r="E10" s="14"/>
      <c r="F10" s="14"/>
      <c r="G10" s="14"/>
      <c r="H10" s="14"/>
      <c r="I10" s="14">
        <f t="shared" si="0"/>
        <v>31780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  <c r="Y10" s="2"/>
      <c r="Z10" s="2"/>
    </row>
    <row r="11" spans="1:26" ht="21">
      <c r="A11" s="11">
        <v>7</v>
      </c>
      <c r="B11" s="12" t="s">
        <v>24</v>
      </c>
      <c r="C11" s="13" t="s">
        <v>25</v>
      </c>
      <c r="D11" s="14">
        <f>'7มะเร็ง'!E27</f>
        <v>0</v>
      </c>
      <c r="E11" s="14"/>
      <c r="F11" s="14"/>
      <c r="G11" s="14"/>
      <c r="H11" s="14"/>
      <c r="I11" s="14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  <c r="Z11" s="2"/>
    </row>
    <row r="12" spans="1:26" ht="21">
      <c r="A12" s="11">
        <v>8</v>
      </c>
      <c r="B12" s="12" t="s">
        <v>26</v>
      </c>
      <c r="C12" s="13" t="s">
        <v>27</v>
      </c>
      <c r="D12" s="14">
        <f>'8TB'!E176</f>
        <v>1929253</v>
      </c>
      <c r="E12" s="14"/>
      <c r="F12" s="14"/>
      <c r="G12" s="14"/>
      <c r="H12" s="14"/>
      <c r="I12" s="14">
        <f t="shared" si="0"/>
        <v>1929253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2"/>
      <c r="Z12" s="2"/>
    </row>
    <row r="13" spans="1:26" ht="21">
      <c r="A13" s="11">
        <v>9</v>
      </c>
      <c r="B13" s="12" t="s">
        <v>28</v>
      </c>
      <c r="C13" s="13" t="s">
        <v>29</v>
      </c>
      <c r="D13" s="14">
        <f>'9กัญชา'!E43</f>
        <v>0</v>
      </c>
      <c r="E13" s="14"/>
      <c r="F13" s="14"/>
      <c r="G13" s="14"/>
      <c r="H13" s="14"/>
      <c r="I13" s="14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  <c r="Z13" s="2"/>
    </row>
    <row r="14" spans="1:26" s="235" customFormat="1" ht="21">
      <c r="A14" s="11">
        <v>10</v>
      </c>
      <c r="B14" s="12" t="s">
        <v>1019</v>
      </c>
      <c r="C14" s="236" t="s">
        <v>1018</v>
      </c>
      <c r="D14" s="237">
        <f>'10TB Lamp'!E34</f>
        <v>1474290</v>
      </c>
      <c r="E14" s="237"/>
      <c r="F14" s="237"/>
      <c r="G14" s="237"/>
      <c r="H14" s="237"/>
      <c r="I14" s="14">
        <f t="shared" si="0"/>
        <v>1474290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  <c r="Y14" s="2"/>
      <c r="Z14" s="2"/>
    </row>
    <row r="15" spans="1:26" ht="21">
      <c r="A15" s="18"/>
      <c r="B15" s="19"/>
      <c r="C15" s="20"/>
      <c r="D15" s="21"/>
      <c r="E15" s="21"/>
      <c r="F15" s="21"/>
      <c r="G15" s="21"/>
      <c r="H15" s="21"/>
      <c r="I15" s="2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2"/>
      <c r="Z15" s="2"/>
    </row>
    <row r="16" spans="1:26" ht="24" customHeight="1">
      <c r="A16" s="314" t="s">
        <v>30</v>
      </c>
      <c r="B16" s="315"/>
      <c r="C16" s="316"/>
      <c r="D16" s="22">
        <f t="shared" ref="D16:I16" si="1">SUM(D5:D15)</f>
        <v>3478248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3478248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  <c r="Z16" s="2"/>
    </row>
    <row r="17" spans="1:26" ht="24" customHeight="1">
      <c r="A17" s="2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2"/>
    </row>
    <row r="18" spans="1:26" ht="24" customHeight="1">
      <c r="A18" s="2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  <c r="Z18" s="2"/>
    </row>
    <row r="19" spans="1:26" ht="24" customHeight="1">
      <c r="A19" s="2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  <c r="Z19" s="2"/>
    </row>
    <row r="20" spans="1:26" ht="24" customHeight="1">
      <c r="A20" s="2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  <c r="Z20" s="2"/>
    </row>
    <row r="21" spans="1:26" ht="24" customHeight="1">
      <c r="A21" s="2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  <c r="Z21" s="2"/>
    </row>
    <row r="22" spans="1:26" ht="24" customHeight="1">
      <c r="A22" s="2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/>
      <c r="Y22" s="2"/>
      <c r="Z22" s="2"/>
    </row>
    <row r="23" spans="1:26" ht="24" customHeight="1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  <c r="Y23" s="2"/>
      <c r="Z23" s="2"/>
    </row>
    <row r="24" spans="1:26" ht="24" customHeight="1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  <c r="Y24" s="2"/>
      <c r="Z24" s="2"/>
    </row>
    <row r="25" spans="1:26" ht="24" customHeight="1">
      <c r="A25" s="2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  <c r="Y25" s="2"/>
      <c r="Z25" s="2"/>
    </row>
    <row r="26" spans="1:26" ht="24" customHeight="1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  <c r="Z26" s="2"/>
    </row>
    <row r="27" spans="1:26" ht="24" customHeight="1">
      <c r="A27" s="2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/>
      <c r="Y27" s="2"/>
      <c r="Z27" s="2"/>
    </row>
    <row r="28" spans="1:26" ht="24" customHeight="1">
      <c r="A28" s="2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  <c r="Z28" s="2"/>
    </row>
    <row r="29" spans="1:26" ht="24" customHeight="1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2"/>
    </row>
    <row r="30" spans="1:26" ht="24" customHeight="1">
      <c r="A30" s="2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</row>
    <row r="31" spans="1:26" ht="24" customHeight="1">
      <c r="A31" s="2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  <c r="Z31" s="2"/>
    </row>
    <row r="32" spans="1:26" ht="24" customHeight="1">
      <c r="A32" s="2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</row>
    <row r="33" spans="1:26" ht="24" customHeight="1">
      <c r="A33" s="2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</row>
    <row r="34" spans="1:26" ht="24" customHeight="1">
      <c r="A34" s="2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ht="24" customHeight="1">
      <c r="A35" s="2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ht="24" customHeight="1">
      <c r="A36" s="2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ht="24" customHeight="1">
      <c r="A37" s="2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ht="24" customHeight="1">
      <c r="A38" s="2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</row>
    <row r="39" spans="1:26" ht="24" customHeight="1">
      <c r="A39" s="2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ht="24" customHeight="1">
      <c r="A40" s="2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ht="24" customHeight="1">
      <c r="A41" s="2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ht="24" customHeight="1">
      <c r="A42" s="2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ht="24" customHeight="1">
      <c r="A43" s="2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ht="24" customHeight="1">
      <c r="A44" s="2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</row>
    <row r="45" spans="1:26" ht="24" customHeight="1">
      <c r="A45" s="2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</row>
    <row r="46" spans="1:26" ht="24" customHeight="1">
      <c r="A46" s="2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</row>
    <row r="47" spans="1:26" ht="24" customHeight="1">
      <c r="A47" s="2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ht="24" customHeight="1">
      <c r="A48" s="2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ht="24" customHeight="1">
      <c r="A49" s="2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ht="24" customHeight="1">
      <c r="A50" s="2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  <c r="Z50" s="2"/>
    </row>
    <row r="51" spans="1:26" ht="24" customHeight="1">
      <c r="A51" s="2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ht="24" customHeight="1">
      <c r="A52" s="2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ht="24" customHeight="1">
      <c r="A53" s="2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ht="24" customHeight="1">
      <c r="A54" s="2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2"/>
      <c r="Z54" s="2"/>
    </row>
    <row r="55" spans="1:26" ht="24" customHeight="1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  <c r="Z55" s="2"/>
    </row>
    <row r="56" spans="1:26" ht="24" customHeight="1">
      <c r="A56" s="2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2"/>
      <c r="Z56" s="2"/>
    </row>
    <row r="57" spans="1:26" ht="24" customHeight="1">
      <c r="A57" s="2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ht="24" customHeight="1">
      <c r="A58" s="2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ht="24" customHeight="1">
      <c r="A59" s="2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ht="24" customHeight="1">
      <c r="A60" s="2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ht="24" customHeight="1">
      <c r="A61" s="2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ht="24" customHeight="1">
      <c r="A62" s="2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  <c r="Z62" s="2"/>
    </row>
    <row r="63" spans="1:26" ht="24" customHeight="1">
      <c r="A63" s="2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ht="24" customHeight="1">
      <c r="A64" s="2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ht="24" customHeight="1">
      <c r="A65" s="2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ht="24" customHeight="1">
      <c r="A66" s="2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ht="24" customHeight="1">
      <c r="A67" s="2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ht="24" customHeight="1">
      <c r="A68" s="2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2"/>
    </row>
    <row r="69" spans="1:26" ht="24" customHeight="1">
      <c r="A69" s="2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  <c r="Z69" s="2"/>
    </row>
    <row r="70" spans="1:26" ht="24" customHeight="1">
      <c r="A70" s="2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  <c r="Z70" s="2"/>
    </row>
    <row r="71" spans="1:26" ht="24" customHeight="1">
      <c r="A71" s="2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ht="24" customHeight="1">
      <c r="A72" s="2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ht="24" customHeight="1">
      <c r="A73" s="2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ht="24" customHeight="1">
      <c r="A74" s="2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  <c r="Z74" s="2"/>
    </row>
    <row r="75" spans="1:26" ht="24" customHeight="1">
      <c r="A75" s="2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ht="24" customHeight="1">
      <c r="A76" s="2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ht="24" customHeight="1">
      <c r="A77" s="2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ht="24" customHeight="1">
      <c r="A78" s="2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ht="24" customHeight="1">
      <c r="A79" s="2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</row>
    <row r="80" spans="1:26" ht="24" customHeight="1">
      <c r="A80" s="2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</row>
    <row r="81" spans="1:26" ht="24" customHeigh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</row>
    <row r="82" spans="1:26" ht="24" customHeight="1">
      <c r="A82" s="2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</row>
    <row r="83" spans="1:26" ht="24" customHeight="1">
      <c r="A83" s="2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</row>
    <row r="84" spans="1:26" ht="24" customHeight="1">
      <c r="A84" s="2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</row>
    <row r="85" spans="1:26" ht="24" customHeight="1">
      <c r="A85" s="2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</row>
    <row r="86" spans="1:26" ht="24" customHeight="1">
      <c r="A86" s="2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</row>
    <row r="87" spans="1:26" ht="24" customHeight="1">
      <c r="A87" s="2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</row>
    <row r="88" spans="1:26" ht="24" customHeight="1">
      <c r="A88" s="2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</row>
    <row r="89" spans="1:26" ht="24" customHeight="1">
      <c r="A89" s="2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</row>
    <row r="90" spans="1:26" ht="24" customHeight="1">
      <c r="A90" s="2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</row>
    <row r="91" spans="1:26" ht="24" customHeight="1">
      <c r="A91" s="2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</row>
    <row r="92" spans="1:26" ht="24" customHeight="1">
      <c r="A92" s="2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</row>
    <row r="93" spans="1:26" ht="24" customHeight="1">
      <c r="A93" s="2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</row>
    <row r="94" spans="1:26" ht="24" customHeight="1">
      <c r="A94" s="2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</row>
    <row r="95" spans="1:26" ht="24" customHeight="1">
      <c r="A95" s="2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</row>
    <row r="96" spans="1:26" ht="24" customHeight="1">
      <c r="A96" s="2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</row>
    <row r="97" spans="1:26" ht="24" customHeight="1">
      <c r="A97" s="2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</row>
    <row r="98" spans="1:26" ht="24" customHeight="1">
      <c r="A98" s="2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</row>
    <row r="99" spans="1:26" ht="24" customHeight="1">
      <c r="A99" s="2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</row>
    <row r="100" spans="1:26" ht="24" customHeight="1">
      <c r="A100" s="2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</row>
    <row r="101" spans="1:26" ht="24" customHeight="1">
      <c r="A101" s="2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</row>
    <row r="102" spans="1:26" ht="24" customHeight="1">
      <c r="A102" s="2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</row>
    <row r="103" spans="1:26" ht="24" customHeight="1">
      <c r="A103" s="2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</row>
    <row r="104" spans="1:26" ht="24" customHeight="1">
      <c r="A104" s="2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</row>
    <row r="105" spans="1:26" ht="24" customHeight="1">
      <c r="A105" s="2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</row>
    <row r="106" spans="1:26" ht="24" customHeight="1">
      <c r="A106" s="2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</row>
    <row r="107" spans="1:26" ht="24" customHeight="1">
      <c r="A107" s="2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</row>
    <row r="108" spans="1:26" ht="24" customHeight="1">
      <c r="A108" s="2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</row>
    <row r="109" spans="1:26" ht="24" customHeight="1">
      <c r="A109" s="2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</row>
    <row r="110" spans="1:26" ht="24" customHeight="1">
      <c r="A110" s="2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</row>
    <row r="111" spans="1:26" ht="24" customHeight="1">
      <c r="A111" s="2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</row>
    <row r="112" spans="1:26" ht="24" customHeight="1">
      <c r="A112" s="2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</row>
    <row r="113" spans="1:26" ht="24" customHeight="1">
      <c r="A113" s="2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</row>
    <row r="114" spans="1:26" ht="24" customHeight="1">
      <c r="A114" s="2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</row>
    <row r="115" spans="1:26" ht="24" customHeight="1">
      <c r="A115" s="2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</row>
    <row r="116" spans="1:26" ht="24" customHeight="1">
      <c r="A116" s="2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</row>
    <row r="117" spans="1:26" ht="24" customHeight="1">
      <c r="A117" s="2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</row>
    <row r="118" spans="1:26" ht="24" customHeight="1">
      <c r="A118" s="2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</row>
    <row r="119" spans="1:26" ht="24" customHeight="1">
      <c r="A119" s="2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</row>
    <row r="120" spans="1:26" ht="24" customHeight="1">
      <c r="A120" s="2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</row>
    <row r="121" spans="1:26" ht="24" customHeight="1">
      <c r="A121" s="2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</row>
    <row r="122" spans="1:26" ht="24" customHeight="1">
      <c r="A122" s="2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</row>
    <row r="123" spans="1:26" ht="24" customHeight="1">
      <c r="A123" s="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</row>
    <row r="124" spans="1:26" ht="24" customHeight="1">
      <c r="A124" s="2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</row>
    <row r="125" spans="1:26" ht="24" customHeight="1">
      <c r="A125" s="2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</row>
    <row r="126" spans="1:26" ht="24" customHeight="1">
      <c r="A126" s="2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</row>
    <row r="127" spans="1:26" ht="24" customHeight="1">
      <c r="A127" s="2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</row>
    <row r="128" spans="1:26" ht="24" customHeight="1">
      <c r="A128" s="2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</row>
    <row r="129" spans="1:26" ht="24" customHeight="1">
      <c r="A129" s="2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</row>
    <row r="130" spans="1:26" ht="24" customHeight="1">
      <c r="A130" s="2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</row>
    <row r="131" spans="1:26" ht="24" customHeight="1">
      <c r="A131" s="2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</row>
    <row r="132" spans="1:26" ht="24" customHeight="1">
      <c r="A132" s="2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</row>
    <row r="133" spans="1:26" ht="24" customHeight="1">
      <c r="A133" s="2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</row>
    <row r="134" spans="1:26" ht="24" customHeight="1">
      <c r="A134" s="2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</row>
    <row r="135" spans="1:26" ht="24" customHeight="1">
      <c r="A135" s="2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</row>
    <row r="136" spans="1:26" ht="24" customHeight="1">
      <c r="A136" s="2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</row>
    <row r="137" spans="1:26" ht="24" customHeight="1">
      <c r="A137" s="2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</row>
    <row r="138" spans="1:26" ht="24" customHeight="1">
      <c r="A138" s="2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</row>
    <row r="139" spans="1:26" ht="24" customHeight="1">
      <c r="A139" s="2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</row>
    <row r="140" spans="1:26" ht="24" customHeight="1">
      <c r="A140" s="2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</row>
    <row r="141" spans="1:26" ht="24" customHeight="1">
      <c r="A141" s="2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</row>
    <row r="142" spans="1:26" ht="24" customHeight="1">
      <c r="A142" s="2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</row>
    <row r="143" spans="1:26" ht="24" customHeight="1">
      <c r="A143" s="2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</row>
    <row r="144" spans="1:26" ht="24" customHeight="1">
      <c r="A144" s="2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</row>
    <row r="145" spans="1:26" ht="24" customHeight="1">
      <c r="A145" s="2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</row>
    <row r="146" spans="1:26" ht="24" customHeight="1">
      <c r="A146" s="2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</row>
    <row r="147" spans="1:26" ht="24" customHeight="1">
      <c r="A147" s="2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</row>
    <row r="148" spans="1:26" ht="24" customHeight="1">
      <c r="A148" s="2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</row>
    <row r="149" spans="1:26" ht="24" customHeight="1">
      <c r="A149" s="2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</row>
    <row r="150" spans="1:26" ht="24" customHeight="1">
      <c r="A150" s="2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</row>
    <row r="151" spans="1:26" ht="24" customHeight="1">
      <c r="A151" s="2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</row>
    <row r="152" spans="1:26" ht="24" customHeight="1">
      <c r="A152" s="2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</row>
    <row r="153" spans="1:26" ht="24" customHeight="1">
      <c r="A153" s="2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</row>
    <row r="154" spans="1:26" ht="24" customHeight="1">
      <c r="A154" s="2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</row>
    <row r="155" spans="1:26" ht="24" customHeight="1">
      <c r="A155" s="2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</row>
    <row r="156" spans="1:26" ht="24" customHeight="1">
      <c r="A156" s="2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</row>
    <row r="157" spans="1:26" ht="24" customHeight="1">
      <c r="A157" s="2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</row>
    <row r="158" spans="1:26" ht="24" customHeight="1">
      <c r="A158" s="2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</row>
    <row r="159" spans="1:26" ht="24" customHeight="1">
      <c r="A159" s="2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</row>
    <row r="160" spans="1:26" ht="24" customHeight="1">
      <c r="A160" s="2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</row>
    <row r="161" spans="1:26" ht="24" customHeight="1">
      <c r="A161" s="2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</row>
    <row r="162" spans="1:26" ht="24" customHeight="1">
      <c r="A162" s="2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</row>
    <row r="163" spans="1:26" ht="24" customHeight="1">
      <c r="A163" s="2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</row>
    <row r="164" spans="1:26" ht="24" customHeight="1">
      <c r="A164" s="2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</row>
    <row r="165" spans="1:26" ht="24" customHeight="1">
      <c r="A165" s="2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</row>
    <row r="166" spans="1:26" ht="24" customHeight="1">
      <c r="A166" s="2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</row>
    <row r="167" spans="1:26" ht="24" customHeight="1">
      <c r="A167" s="2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</row>
    <row r="168" spans="1:26" ht="24" customHeight="1">
      <c r="A168" s="2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</row>
    <row r="169" spans="1:26" ht="24" customHeight="1">
      <c r="A169" s="2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</row>
    <row r="170" spans="1:26" ht="24" customHeight="1">
      <c r="A170" s="2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</row>
    <row r="171" spans="1:26" ht="24" customHeight="1">
      <c r="A171" s="2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</row>
    <row r="172" spans="1:26" ht="24" customHeight="1">
      <c r="A172" s="2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</row>
    <row r="173" spans="1:26" ht="24" customHeight="1">
      <c r="A173" s="2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</row>
    <row r="174" spans="1:26" ht="24" customHeight="1">
      <c r="A174" s="2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</row>
    <row r="175" spans="1:26" ht="24" customHeight="1">
      <c r="A175" s="2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</row>
    <row r="176" spans="1:26" ht="24" customHeight="1">
      <c r="A176" s="2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</row>
    <row r="177" spans="1:26" ht="24" customHeight="1">
      <c r="A177" s="2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</row>
    <row r="178" spans="1:26" ht="24" customHeight="1">
      <c r="A178" s="2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</row>
    <row r="179" spans="1:26" ht="24" customHeight="1">
      <c r="A179" s="2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</row>
    <row r="180" spans="1:26" ht="24" customHeight="1">
      <c r="A180" s="2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</row>
    <row r="181" spans="1:26" ht="24" customHeight="1">
      <c r="A181" s="2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</row>
    <row r="182" spans="1:26" ht="24" customHeight="1">
      <c r="A182" s="2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</row>
    <row r="183" spans="1:26" ht="24" customHeight="1">
      <c r="A183" s="2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</row>
    <row r="184" spans="1:26" ht="24" customHeight="1">
      <c r="A184" s="2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</row>
    <row r="185" spans="1:26" ht="24" customHeight="1">
      <c r="A185" s="2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</row>
    <row r="186" spans="1:26" ht="24" customHeight="1">
      <c r="A186" s="2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</row>
    <row r="187" spans="1:26" ht="24" customHeight="1">
      <c r="A187" s="2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</row>
    <row r="188" spans="1:26" ht="24" customHeight="1">
      <c r="A188" s="2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</row>
    <row r="189" spans="1:26" ht="24" customHeight="1">
      <c r="A189" s="2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</row>
    <row r="190" spans="1:26" ht="24" customHeight="1">
      <c r="A190" s="2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</row>
    <row r="191" spans="1:26" ht="24" customHeight="1">
      <c r="A191" s="2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</row>
    <row r="192" spans="1:26" ht="24" customHeight="1">
      <c r="A192" s="2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</row>
    <row r="193" spans="1:26" ht="24" customHeight="1">
      <c r="A193" s="2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</row>
    <row r="194" spans="1:26" ht="24" customHeight="1">
      <c r="A194" s="2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</row>
    <row r="195" spans="1:26" ht="24" customHeight="1">
      <c r="A195" s="2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</row>
    <row r="196" spans="1:26" ht="24" customHeight="1">
      <c r="A196" s="2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</row>
    <row r="197" spans="1:26" ht="24" customHeight="1">
      <c r="A197" s="2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</row>
    <row r="198" spans="1:26" ht="24" customHeight="1">
      <c r="A198" s="2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</row>
    <row r="199" spans="1:26" ht="24" customHeight="1">
      <c r="A199" s="2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</row>
    <row r="200" spans="1:26" ht="24" customHeight="1">
      <c r="A200" s="2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</row>
    <row r="201" spans="1:26" ht="24" customHeight="1">
      <c r="A201" s="2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</row>
    <row r="202" spans="1:26" ht="24" customHeight="1">
      <c r="A202" s="2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</row>
    <row r="203" spans="1:26" ht="24" customHeight="1">
      <c r="A203" s="2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</row>
    <row r="204" spans="1:26" ht="24" customHeight="1">
      <c r="A204" s="2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</row>
    <row r="205" spans="1:26" ht="24" customHeight="1">
      <c r="A205" s="2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</row>
    <row r="206" spans="1:26" ht="24" customHeight="1">
      <c r="A206" s="2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</row>
    <row r="207" spans="1:26" ht="24" customHeight="1">
      <c r="A207" s="2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</row>
    <row r="208" spans="1:26" ht="24" customHeight="1">
      <c r="A208" s="2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</row>
    <row r="209" spans="1:26" ht="24" customHeight="1">
      <c r="A209" s="2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</row>
    <row r="210" spans="1:26" ht="24" customHeight="1">
      <c r="A210" s="2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</row>
    <row r="211" spans="1:26" ht="24" customHeight="1">
      <c r="A211" s="2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</row>
    <row r="212" spans="1:26" ht="24" customHeight="1">
      <c r="A212" s="2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</row>
    <row r="213" spans="1:26" ht="24" customHeight="1">
      <c r="A213" s="2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</row>
    <row r="214" spans="1:26" ht="24" customHeight="1">
      <c r="A214" s="2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</row>
    <row r="215" spans="1:26" ht="24" customHeight="1">
      <c r="A215" s="2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</row>
    <row r="216" spans="1:26" ht="24" customHeight="1">
      <c r="A216" s="2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</row>
    <row r="217" spans="1:26" ht="24" customHeight="1">
      <c r="A217" s="2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</row>
    <row r="218" spans="1:26" ht="24" customHeight="1">
      <c r="A218" s="2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</row>
    <row r="219" spans="1:26" ht="24" customHeight="1">
      <c r="A219" s="2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</row>
    <row r="220" spans="1:26" ht="24" customHeight="1">
      <c r="A220" s="2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</row>
    <row r="221" spans="1:26" ht="24" customHeight="1">
      <c r="A221" s="2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8">
    <mergeCell ref="A16:C16"/>
    <mergeCell ref="A1:I1"/>
    <mergeCell ref="A2:I2"/>
    <mergeCell ref="A3:A4"/>
    <mergeCell ref="B3:B4"/>
    <mergeCell ref="C3:C4"/>
    <mergeCell ref="D3:H3"/>
    <mergeCell ref="I3:I4"/>
  </mergeCells>
  <pageMargins left="0.31496062992125984" right="0.17" top="0.55118110236220474" bottom="0.23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topLeftCell="A31" workbookViewId="0">
      <selection activeCell="B38" sqref="B38:B39"/>
    </sheetView>
  </sheetViews>
  <sheetFormatPr defaultColWidth="14.44140625" defaultRowHeight="15" customHeight="1"/>
  <cols>
    <col min="1" max="1" width="6.109375" customWidth="1"/>
    <col min="2" max="2" width="57" customWidth="1"/>
    <col min="3" max="3" width="16.44140625" customWidth="1"/>
    <col min="4" max="4" width="12.109375" customWidth="1"/>
    <col min="5" max="5" width="8.109375" customWidth="1"/>
    <col min="6" max="6" width="10.44140625" customWidth="1"/>
    <col min="7" max="7" width="12" customWidth="1"/>
    <col min="8" max="8" width="11.109375" customWidth="1"/>
    <col min="9" max="26" width="7.88671875" customWidth="1"/>
  </cols>
  <sheetData>
    <row r="1" spans="1:26" ht="21.75" customHeight="1">
      <c r="A1" s="332" t="s">
        <v>592</v>
      </c>
      <c r="B1" s="333"/>
      <c r="C1" s="333"/>
      <c r="D1" s="333"/>
      <c r="E1" s="333"/>
      <c r="F1" s="333"/>
      <c r="G1" s="333"/>
      <c r="H1" s="333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1.75" customHeight="1">
      <c r="A2" s="332" t="s">
        <v>593</v>
      </c>
      <c r="B2" s="333"/>
      <c r="C2" s="333"/>
      <c r="D2" s="333"/>
      <c r="E2" s="333"/>
      <c r="F2" s="333"/>
      <c r="G2" s="333"/>
      <c r="H2" s="33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21.75" customHeight="1">
      <c r="A3" s="224" t="s">
        <v>940</v>
      </c>
      <c r="B3" s="41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21.75" customHeight="1">
      <c r="A4" s="224" t="s">
        <v>941</v>
      </c>
      <c r="B4" s="41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21.75" customHeight="1">
      <c r="A5" s="225" t="s">
        <v>942</v>
      </c>
      <c r="B5" s="41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1.75" customHeight="1">
      <c r="A6" s="225" t="s">
        <v>943</v>
      </c>
      <c r="B6" s="41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21.75" customHeight="1">
      <c r="A7" s="225" t="s">
        <v>944</v>
      </c>
      <c r="B7" s="41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21.75" customHeight="1">
      <c r="A8" s="224" t="s">
        <v>596</v>
      </c>
      <c r="B8" s="41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20.25" customHeight="1">
      <c r="A9" s="224"/>
      <c r="B9" s="360" t="s">
        <v>945</v>
      </c>
      <c r="C9" s="333"/>
      <c r="D9" s="333"/>
      <c r="E9" s="333"/>
      <c r="F9" s="333"/>
      <c r="G9" s="333"/>
      <c r="H9" s="333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20.25" customHeight="1">
      <c r="A10" s="224"/>
      <c r="B10" s="360" t="s">
        <v>946</v>
      </c>
      <c r="C10" s="333"/>
      <c r="D10" s="333"/>
      <c r="E10" s="333"/>
      <c r="F10" s="333"/>
      <c r="G10" s="333"/>
      <c r="H10" s="333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20.25" customHeight="1">
      <c r="A11" s="224"/>
      <c r="B11" s="360" t="s">
        <v>947</v>
      </c>
      <c r="C11" s="333"/>
      <c r="D11" s="333"/>
      <c r="E11" s="333"/>
      <c r="F11" s="333"/>
      <c r="G11" s="333"/>
      <c r="H11" s="333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20.25" customHeight="1">
      <c r="A12" s="224"/>
      <c r="B12" s="360" t="s">
        <v>948</v>
      </c>
      <c r="C12" s="333"/>
      <c r="D12" s="333"/>
      <c r="E12" s="333"/>
      <c r="F12" s="333"/>
      <c r="G12" s="333"/>
      <c r="H12" s="333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9.5" customHeight="1">
      <c r="A13" s="30"/>
      <c r="B13" s="41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8">
      <c r="A14" s="346" t="s">
        <v>2</v>
      </c>
      <c r="B14" s="346" t="s">
        <v>72</v>
      </c>
      <c r="C14" s="346" t="s">
        <v>73</v>
      </c>
      <c r="D14" s="346" t="s">
        <v>74</v>
      </c>
      <c r="E14" s="361" t="s">
        <v>5</v>
      </c>
      <c r="F14" s="316"/>
      <c r="G14" s="346" t="s">
        <v>512</v>
      </c>
      <c r="H14" s="346" t="s">
        <v>76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8">
      <c r="A15" s="322"/>
      <c r="B15" s="322"/>
      <c r="C15" s="322"/>
      <c r="D15" s="322"/>
      <c r="E15" s="34" t="s">
        <v>77</v>
      </c>
      <c r="F15" s="34" t="s">
        <v>78</v>
      </c>
      <c r="G15" s="322"/>
      <c r="H15" s="322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21.75" customHeight="1">
      <c r="A16" s="5">
        <v>1</v>
      </c>
      <c r="B16" s="226" t="s">
        <v>949</v>
      </c>
      <c r="C16" s="94"/>
      <c r="D16" s="94"/>
      <c r="E16" s="94"/>
      <c r="F16" s="94"/>
      <c r="G16" s="94"/>
      <c r="H16" s="9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21.75" customHeight="1">
      <c r="A17" s="52"/>
      <c r="B17" s="223" t="s">
        <v>29</v>
      </c>
      <c r="C17" s="52"/>
      <c r="D17" s="52"/>
      <c r="E17" s="52"/>
      <c r="F17" s="52"/>
      <c r="G17" s="52"/>
      <c r="H17" s="52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21.75" customHeight="1">
      <c r="A18" s="52"/>
      <c r="B18" s="227" t="s">
        <v>950</v>
      </c>
      <c r="C18" s="52" t="s">
        <v>951</v>
      </c>
      <c r="D18" s="52" t="s">
        <v>180</v>
      </c>
      <c r="E18" s="52"/>
      <c r="F18" s="52"/>
      <c r="G18" s="55" t="s">
        <v>84</v>
      </c>
      <c r="H18" s="52" t="s">
        <v>952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21.75" customHeight="1">
      <c r="A19" s="52"/>
      <c r="B19" s="228" t="s">
        <v>953</v>
      </c>
      <c r="C19" s="52" t="s">
        <v>954</v>
      </c>
      <c r="D19" s="52"/>
      <c r="E19" s="52"/>
      <c r="F19" s="52"/>
      <c r="G19" s="52"/>
      <c r="H19" s="52" t="s">
        <v>955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21.75" customHeight="1">
      <c r="A20" s="52"/>
      <c r="B20" s="228" t="s">
        <v>956</v>
      </c>
      <c r="C20" s="52" t="s">
        <v>957</v>
      </c>
      <c r="D20" s="52"/>
      <c r="E20" s="52"/>
      <c r="F20" s="52"/>
      <c r="G20" s="52"/>
      <c r="H20" s="5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21.75" customHeight="1">
      <c r="A21" s="52"/>
      <c r="B21" s="228" t="s">
        <v>958</v>
      </c>
      <c r="C21" s="52" t="s">
        <v>959</v>
      </c>
      <c r="D21" s="52"/>
      <c r="E21" s="52"/>
      <c r="F21" s="52"/>
      <c r="G21" s="52"/>
      <c r="H21" s="52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21.75" customHeight="1">
      <c r="A22" s="52"/>
      <c r="B22" s="209"/>
      <c r="C22" s="52"/>
      <c r="D22" s="52"/>
      <c r="E22" s="52"/>
      <c r="F22" s="52"/>
      <c r="G22" s="52"/>
      <c r="H22" s="52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21.75" customHeight="1">
      <c r="A23" s="52"/>
      <c r="B23" s="227" t="s">
        <v>960</v>
      </c>
      <c r="C23" s="52"/>
      <c r="D23" s="52" t="s">
        <v>180</v>
      </c>
      <c r="E23" s="52"/>
      <c r="F23" s="52"/>
      <c r="G23" s="55" t="s">
        <v>84</v>
      </c>
      <c r="H23" s="52" t="s">
        <v>952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21.75" customHeight="1">
      <c r="A24" s="52"/>
      <c r="B24" s="228" t="s">
        <v>961</v>
      </c>
      <c r="C24" s="71" t="s">
        <v>962</v>
      </c>
      <c r="D24" s="52"/>
      <c r="E24" s="52"/>
      <c r="F24" s="52"/>
      <c r="G24" s="52"/>
      <c r="H24" s="52" t="s">
        <v>955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21.75" customHeight="1">
      <c r="A25" s="52"/>
      <c r="B25" s="209"/>
      <c r="C25" s="52" t="s">
        <v>963</v>
      </c>
      <c r="D25" s="52"/>
      <c r="E25" s="52"/>
      <c r="F25" s="52"/>
      <c r="G25" s="52"/>
      <c r="H25" s="52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21.75" customHeight="1">
      <c r="A26" s="52"/>
      <c r="B26" s="209"/>
      <c r="C26" s="52" t="s">
        <v>964</v>
      </c>
      <c r="D26" s="52"/>
      <c r="E26" s="52"/>
      <c r="F26" s="52"/>
      <c r="G26" s="52"/>
      <c r="H26" s="52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21.75" customHeight="1">
      <c r="A27" s="52"/>
      <c r="B27" s="209"/>
      <c r="C27" s="52"/>
      <c r="D27" s="52"/>
      <c r="E27" s="52"/>
      <c r="F27" s="52"/>
      <c r="G27" s="52"/>
      <c r="H27" s="52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21.75" customHeight="1">
      <c r="A28" s="52"/>
      <c r="B28" s="228" t="s">
        <v>965</v>
      </c>
      <c r="C28" s="71" t="s">
        <v>962</v>
      </c>
      <c r="D28" s="52"/>
      <c r="E28" s="52"/>
      <c r="F28" s="52"/>
      <c r="G28" s="52"/>
      <c r="H28" s="52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21.75" customHeight="1">
      <c r="A29" s="52"/>
      <c r="B29" s="209"/>
      <c r="C29" s="52" t="s">
        <v>963</v>
      </c>
      <c r="D29" s="52"/>
      <c r="E29" s="52"/>
      <c r="F29" s="52"/>
      <c r="G29" s="52"/>
      <c r="H29" s="52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21.75" customHeight="1">
      <c r="A30" s="52"/>
      <c r="B30" s="209"/>
      <c r="C30" s="52" t="s">
        <v>966</v>
      </c>
      <c r="D30" s="52"/>
      <c r="E30" s="52"/>
      <c r="F30" s="52"/>
      <c r="G30" s="52"/>
      <c r="H30" s="52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21.75" customHeight="1">
      <c r="A31" s="52"/>
      <c r="B31" s="209"/>
      <c r="C31" s="52"/>
      <c r="D31" s="52"/>
      <c r="E31" s="52"/>
      <c r="F31" s="52"/>
      <c r="G31" s="52"/>
      <c r="H31" s="52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21.75" customHeight="1">
      <c r="A32" s="55"/>
      <c r="B32" s="209" t="s">
        <v>967</v>
      </c>
      <c r="C32" s="52"/>
      <c r="D32" s="52" t="s">
        <v>843</v>
      </c>
      <c r="E32" s="52"/>
      <c r="F32" s="52"/>
      <c r="G32" s="55" t="s">
        <v>968</v>
      </c>
      <c r="H32" s="52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21.75" customHeight="1">
      <c r="A33" s="55"/>
      <c r="B33" s="229"/>
      <c r="C33" s="52"/>
      <c r="D33" s="52"/>
      <c r="E33" s="52"/>
      <c r="F33" s="52"/>
      <c r="G33" s="52"/>
      <c r="H33" s="52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21.75" customHeight="1">
      <c r="A34" s="52"/>
      <c r="B34" s="230" t="s">
        <v>969</v>
      </c>
      <c r="C34" s="52"/>
      <c r="D34" s="52" t="s">
        <v>180</v>
      </c>
      <c r="E34" s="52"/>
      <c r="F34" s="52"/>
      <c r="G34" s="55" t="s">
        <v>84</v>
      </c>
      <c r="H34" s="52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21.75" customHeight="1">
      <c r="A35" s="52"/>
      <c r="B35" s="209"/>
      <c r="C35" s="52"/>
      <c r="D35" s="52"/>
      <c r="E35" s="52"/>
      <c r="F35" s="52"/>
      <c r="G35" s="52"/>
      <c r="H35" s="52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21.75" customHeight="1">
      <c r="A36" s="52"/>
      <c r="B36" s="230" t="s">
        <v>970</v>
      </c>
      <c r="C36" s="52" t="s">
        <v>971</v>
      </c>
      <c r="D36" s="52" t="s">
        <v>180</v>
      </c>
      <c r="E36" s="52"/>
      <c r="F36" s="52"/>
      <c r="G36" s="55" t="s">
        <v>84</v>
      </c>
      <c r="H36" s="52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21.75" customHeight="1">
      <c r="A37" s="52"/>
      <c r="B37" s="230"/>
      <c r="C37" s="52" t="s">
        <v>972</v>
      </c>
      <c r="D37" s="52"/>
      <c r="E37" s="52"/>
      <c r="F37" s="52"/>
      <c r="G37" s="52"/>
      <c r="H37" s="52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21.75" customHeight="1">
      <c r="A38" s="52"/>
      <c r="B38" s="231" t="s">
        <v>973</v>
      </c>
      <c r="C38" s="52"/>
      <c r="D38" s="52" t="s">
        <v>180</v>
      </c>
      <c r="E38" s="52"/>
      <c r="F38" s="52"/>
      <c r="G38" s="55" t="s">
        <v>84</v>
      </c>
      <c r="H38" s="52" t="s">
        <v>952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21.75" customHeight="1">
      <c r="A39" s="52"/>
      <c r="B39" s="52" t="s">
        <v>974</v>
      </c>
      <c r="C39" s="52"/>
      <c r="D39" s="52"/>
      <c r="E39" s="52"/>
      <c r="F39" s="52"/>
      <c r="G39" s="52"/>
      <c r="H39" s="52" t="s">
        <v>955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21.75" customHeight="1">
      <c r="A40" s="52"/>
      <c r="B40" s="52"/>
      <c r="C40" s="52"/>
      <c r="D40" s="52"/>
      <c r="E40" s="52"/>
      <c r="F40" s="52"/>
      <c r="G40" s="52"/>
      <c r="H40" s="52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25.5" customHeight="1">
      <c r="A41" s="59"/>
      <c r="B41" s="232" t="s">
        <v>975</v>
      </c>
      <c r="C41" s="101" t="s">
        <v>976</v>
      </c>
      <c r="D41" s="59"/>
      <c r="E41" s="59"/>
      <c r="F41" s="59"/>
      <c r="G41" s="59"/>
      <c r="H41" s="59" t="s">
        <v>977</v>
      </c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21.75" customHeight="1">
      <c r="A42" s="78"/>
      <c r="B42" s="233"/>
      <c r="C42" s="78"/>
      <c r="D42" s="78"/>
      <c r="E42" s="78"/>
      <c r="F42" s="78"/>
      <c r="G42" s="78"/>
      <c r="H42" s="78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21.75" customHeight="1">
      <c r="A43" s="357" t="s">
        <v>6</v>
      </c>
      <c r="B43" s="358"/>
      <c r="C43" s="358"/>
      <c r="D43" s="359"/>
      <c r="E43" s="234">
        <f>SUM(E16:E42)</f>
        <v>0</v>
      </c>
      <c r="F43" s="234"/>
      <c r="G43" s="147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21.75" customHeight="1">
      <c r="A44" s="25"/>
      <c r="B44" s="18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21.75" customHeight="1">
      <c r="A45" s="25"/>
      <c r="B45" s="18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21.75" customHeight="1">
      <c r="A46" s="25"/>
      <c r="B46" s="18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21.75" customHeight="1">
      <c r="A47" s="25"/>
      <c r="B47" s="18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21.75" customHeight="1">
      <c r="A48" s="25"/>
      <c r="B48" s="187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21.75" customHeight="1">
      <c r="A49" s="25"/>
      <c r="B49" s="18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21.75" customHeight="1">
      <c r="A50" s="25"/>
      <c r="B50" s="187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21.75" customHeight="1">
      <c r="A51" s="25"/>
      <c r="B51" s="187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21.75" customHeight="1">
      <c r="A52" s="25"/>
      <c r="B52" s="18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21.75" customHeight="1">
      <c r="A53" s="25"/>
      <c r="B53" s="18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21.75" customHeight="1">
      <c r="A54" s="25"/>
      <c r="B54" s="187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21.75" customHeight="1">
      <c r="A55" s="25"/>
      <c r="B55" s="187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21.75" customHeight="1">
      <c r="A56" s="25"/>
      <c r="B56" s="187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21.75" customHeight="1">
      <c r="A57" s="25"/>
      <c r="B57" s="18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21.75" customHeight="1">
      <c r="A58" s="25"/>
      <c r="B58" s="18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21.75" customHeight="1">
      <c r="A59" s="25"/>
      <c r="B59" s="18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21.75" customHeight="1">
      <c r="A60" s="25"/>
      <c r="B60" s="18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21.75" customHeight="1">
      <c r="A61" s="25"/>
      <c r="B61" s="18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21.75" customHeight="1">
      <c r="A62" s="25"/>
      <c r="B62" s="18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21.75" customHeight="1">
      <c r="A63" s="25"/>
      <c r="B63" s="18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21.75" customHeight="1">
      <c r="A64" s="25"/>
      <c r="B64" s="187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21.75" customHeight="1">
      <c r="A65" s="25"/>
      <c r="B65" s="18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21.75" customHeight="1">
      <c r="A66" s="25"/>
      <c r="B66" s="18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21.75" customHeight="1">
      <c r="A67" s="25"/>
      <c r="B67" s="187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21.75" customHeight="1">
      <c r="A68" s="25"/>
      <c r="B68" s="187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21.75" customHeight="1">
      <c r="A69" s="25"/>
      <c r="B69" s="187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21.75" customHeight="1">
      <c r="A70" s="25"/>
      <c r="B70" s="187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21.75" customHeight="1">
      <c r="A71" s="25"/>
      <c r="B71" s="187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21.75" customHeight="1">
      <c r="A72" s="25"/>
      <c r="B72" s="187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21.75" customHeight="1">
      <c r="A73" s="25"/>
      <c r="B73" s="187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21.75" customHeight="1">
      <c r="A74" s="25"/>
      <c r="B74" s="187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21.75" customHeight="1">
      <c r="A75" s="25"/>
      <c r="B75" s="187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21.75" customHeight="1">
      <c r="A76" s="25"/>
      <c r="B76" s="187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21.75" customHeight="1">
      <c r="A77" s="25"/>
      <c r="B77" s="187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21.75" customHeight="1">
      <c r="A78" s="25"/>
      <c r="B78" s="18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21.75" customHeight="1">
      <c r="A79" s="25"/>
      <c r="B79" s="187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21.75" customHeight="1">
      <c r="A80" s="25"/>
      <c r="B80" s="187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21.75" customHeight="1">
      <c r="A81" s="25"/>
      <c r="B81" s="18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21.75" customHeight="1">
      <c r="A82" s="25"/>
      <c r="B82" s="187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21.75" customHeight="1">
      <c r="A83" s="25"/>
      <c r="B83" s="187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21.75" customHeight="1">
      <c r="A84" s="25"/>
      <c r="B84" s="187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21.75" customHeight="1">
      <c r="A85" s="25"/>
      <c r="B85" s="187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1.75" customHeight="1">
      <c r="A86" s="25"/>
      <c r="B86" s="187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21.75" customHeight="1">
      <c r="A87" s="25"/>
      <c r="B87" s="187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21.75" customHeight="1">
      <c r="A88" s="25"/>
      <c r="B88" s="187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21.75" customHeight="1">
      <c r="A89" s="25"/>
      <c r="B89" s="187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21.75" customHeight="1">
      <c r="A90" s="25"/>
      <c r="B90" s="187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21.75" customHeight="1">
      <c r="A91" s="25"/>
      <c r="B91" s="187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21.75" customHeight="1">
      <c r="A92" s="25"/>
      <c r="B92" s="187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21.75" customHeight="1">
      <c r="A93" s="25"/>
      <c r="B93" s="187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21.75" customHeight="1">
      <c r="A94" s="25"/>
      <c r="B94" s="187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21.75" customHeight="1">
      <c r="A95" s="25"/>
      <c r="B95" s="187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21.75" customHeight="1">
      <c r="A96" s="25"/>
      <c r="B96" s="187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21.75" customHeight="1">
      <c r="A97" s="25"/>
      <c r="B97" s="187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21.75" customHeight="1">
      <c r="A98" s="25"/>
      <c r="B98" s="187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21.75" customHeight="1">
      <c r="A99" s="25"/>
      <c r="B99" s="187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21.75" customHeight="1">
      <c r="A100" s="25"/>
      <c r="B100" s="187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21.75" customHeight="1">
      <c r="A101" s="25"/>
      <c r="B101" s="187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21.75" customHeight="1">
      <c r="A102" s="25"/>
      <c r="B102" s="187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21.75" customHeight="1">
      <c r="A103" s="25"/>
      <c r="B103" s="187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21.75" customHeight="1">
      <c r="A104" s="25"/>
      <c r="B104" s="187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21.75" customHeight="1">
      <c r="A105" s="25"/>
      <c r="B105" s="187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21.75" customHeight="1">
      <c r="A106" s="25"/>
      <c r="B106" s="187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21.75" customHeight="1">
      <c r="A107" s="25"/>
      <c r="B107" s="187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21.75" customHeight="1">
      <c r="A108" s="25"/>
      <c r="B108" s="187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21.75" customHeight="1">
      <c r="A109" s="25"/>
      <c r="B109" s="187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21.75" customHeight="1">
      <c r="A110" s="25"/>
      <c r="B110" s="187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21.75" customHeight="1">
      <c r="A111" s="25"/>
      <c r="B111" s="187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21.75" customHeight="1">
      <c r="A112" s="25"/>
      <c r="B112" s="187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21.75" customHeight="1">
      <c r="A113" s="25"/>
      <c r="B113" s="187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21.75" customHeight="1">
      <c r="A114" s="25"/>
      <c r="B114" s="187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21.75" customHeight="1">
      <c r="A115" s="25"/>
      <c r="B115" s="187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21.75" customHeight="1">
      <c r="A116" s="25"/>
      <c r="B116" s="187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21.75" customHeight="1">
      <c r="A117" s="25"/>
      <c r="B117" s="187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21.75" customHeight="1">
      <c r="A118" s="25"/>
      <c r="B118" s="187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21.75" customHeight="1">
      <c r="A119" s="25"/>
      <c r="B119" s="187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21.75" customHeight="1">
      <c r="A120" s="25"/>
      <c r="B120" s="187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21.75" customHeight="1">
      <c r="A121" s="25"/>
      <c r="B121" s="187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21.75" customHeight="1">
      <c r="A122" s="25"/>
      <c r="B122" s="187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21.75" customHeight="1">
      <c r="A123" s="25"/>
      <c r="B123" s="187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21.75" customHeight="1">
      <c r="A124" s="25"/>
      <c r="B124" s="187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21.75" customHeight="1">
      <c r="A125" s="25"/>
      <c r="B125" s="187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21.75" customHeight="1">
      <c r="A126" s="25"/>
      <c r="B126" s="187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21.75" customHeight="1">
      <c r="A127" s="25"/>
      <c r="B127" s="187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21.75" customHeight="1">
      <c r="A128" s="25"/>
      <c r="B128" s="187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21.75" customHeight="1">
      <c r="A129" s="25"/>
      <c r="B129" s="187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21.75" customHeight="1">
      <c r="A130" s="25"/>
      <c r="B130" s="187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21.75" customHeight="1">
      <c r="A131" s="25"/>
      <c r="B131" s="187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21.75" customHeight="1">
      <c r="A132" s="25"/>
      <c r="B132" s="187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21.75" customHeight="1">
      <c r="A133" s="25"/>
      <c r="B133" s="187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21.75" customHeight="1">
      <c r="A134" s="25"/>
      <c r="B134" s="187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21.75" customHeight="1">
      <c r="A135" s="25"/>
      <c r="B135" s="187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21.75" customHeight="1">
      <c r="A136" s="25"/>
      <c r="B136" s="187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21.75" customHeight="1">
      <c r="A137" s="25"/>
      <c r="B137" s="187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21.75" customHeight="1">
      <c r="A138" s="25"/>
      <c r="B138" s="187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21.75" customHeight="1">
      <c r="A139" s="25"/>
      <c r="B139" s="187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21.75" customHeight="1">
      <c r="A140" s="25"/>
      <c r="B140" s="187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21.75" customHeight="1">
      <c r="A141" s="25"/>
      <c r="B141" s="187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21.75" customHeight="1">
      <c r="A142" s="25"/>
      <c r="B142" s="187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21.75" customHeight="1">
      <c r="A143" s="25"/>
      <c r="B143" s="187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21.75" customHeight="1">
      <c r="A144" s="25"/>
      <c r="B144" s="187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21.75" customHeight="1">
      <c r="A145" s="25"/>
      <c r="B145" s="187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21.75" customHeight="1">
      <c r="A146" s="25"/>
      <c r="B146" s="187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21.75" customHeight="1">
      <c r="A147" s="25"/>
      <c r="B147" s="187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21.75" customHeight="1">
      <c r="A148" s="25"/>
      <c r="B148" s="187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21.75" customHeight="1">
      <c r="A149" s="25"/>
      <c r="B149" s="187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21.75" customHeight="1">
      <c r="A150" s="25"/>
      <c r="B150" s="187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21.75" customHeight="1">
      <c r="A151" s="25"/>
      <c r="B151" s="187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21.75" customHeight="1">
      <c r="A152" s="25"/>
      <c r="B152" s="187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21.75" customHeight="1">
      <c r="A153" s="25"/>
      <c r="B153" s="187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21.75" customHeight="1">
      <c r="A154" s="25"/>
      <c r="B154" s="187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21.75" customHeight="1">
      <c r="A155" s="25"/>
      <c r="B155" s="187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21.75" customHeight="1">
      <c r="A156" s="25"/>
      <c r="B156" s="187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21.75" customHeight="1">
      <c r="A157" s="25"/>
      <c r="B157" s="187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21.75" customHeight="1">
      <c r="A158" s="25"/>
      <c r="B158" s="187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21.75" customHeight="1">
      <c r="A159" s="25"/>
      <c r="B159" s="187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21.75" customHeight="1">
      <c r="A160" s="25"/>
      <c r="B160" s="187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21.75" customHeight="1">
      <c r="A161" s="25"/>
      <c r="B161" s="187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21.75" customHeight="1">
      <c r="A162" s="25"/>
      <c r="B162" s="187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21.75" customHeight="1">
      <c r="A163" s="25"/>
      <c r="B163" s="187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21.75" customHeight="1">
      <c r="A164" s="25"/>
      <c r="B164" s="187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21.75" customHeight="1">
      <c r="A165" s="25"/>
      <c r="B165" s="187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21.75" customHeight="1">
      <c r="A166" s="25"/>
      <c r="B166" s="187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21.75" customHeight="1">
      <c r="A167" s="25"/>
      <c r="B167" s="187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21.75" customHeight="1">
      <c r="A168" s="25"/>
      <c r="B168" s="187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21.75" customHeight="1">
      <c r="A169" s="25"/>
      <c r="B169" s="187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21.75" customHeight="1">
      <c r="A170" s="25"/>
      <c r="B170" s="187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21.75" customHeight="1">
      <c r="A171" s="25"/>
      <c r="B171" s="187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21.75" customHeight="1">
      <c r="A172" s="25"/>
      <c r="B172" s="187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21.75" customHeight="1">
      <c r="A173" s="25"/>
      <c r="B173" s="187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21.75" customHeight="1">
      <c r="A174" s="25"/>
      <c r="B174" s="187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21.75" customHeight="1">
      <c r="A175" s="25"/>
      <c r="B175" s="187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21.75" customHeight="1">
      <c r="A176" s="25"/>
      <c r="B176" s="187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21.75" customHeight="1">
      <c r="A177" s="25"/>
      <c r="B177" s="187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21.75" customHeight="1">
      <c r="A178" s="25"/>
      <c r="B178" s="187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21.75" customHeight="1">
      <c r="A179" s="25"/>
      <c r="B179" s="187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21.75" customHeight="1">
      <c r="A180" s="25"/>
      <c r="B180" s="187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21.75" customHeight="1">
      <c r="A181" s="25"/>
      <c r="B181" s="187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21.75" customHeight="1">
      <c r="A182" s="25"/>
      <c r="B182" s="187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21.75" customHeight="1">
      <c r="A183" s="25"/>
      <c r="B183" s="187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21.75" customHeight="1">
      <c r="A184" s="25"/>
      <c r="B184" s="187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21.75" customHeight="1">
      <c r="A185" s="25"/>
      <c r="B185" s="187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21.75" customHeight="1">
      <c r="A186" s="25"/>
      <c r="B186" s="187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21.75" customHeight="1">
      <c r="A187" s="25"/>
      <c r="B187" s="187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21.75" customHeight="1">
      <c r="A188" s="25"/>
      <c r="B188" s="187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21.75" customHeight="1">
      <c r="A189" s="25"/>
      <c r="B189" s="187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21.75" customHeight="1">
      <c r="A190" s="25"/>
      <c r="B190" s="187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21.75" customHeight="1">
      <c r="A191" s="25"/>
      <c r="B191" s="187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21.75" customHeight="1">
      <c r="A192" s="25"/>
      <c r="B192" s="187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21.75" customHeight="1">
      <c r="A193" s="25"/>
      <c r="B193" s="187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21.75" customHeight="1">
      <c r="A194" s="25"/>
      <c r="B194" s="187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21.75" customHeight="1">
      <c r="A195" s="25"/>
      <c r="B195" s="187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21.75" customHeight="1">
      <c r="A196" s="25"/>
      <c r="B196" s="187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21.75" customHeight="1">
      <c r="A197" s="25"/>
      <c r="B197" s="187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21.75" customHeight="1">
      <c r="A198" s="25"/>
      <c r="B198" s="187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21.75" customHeight="1">
      <c r="A199" s="25"/>
      <c r="B199" s="187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21.75" customHeight="1">
      <c r="A200" s="25"/>
      <c r="B200" s="187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21.75" customHeight="1">
      <c r="A201" s="25"/>
      <c r="B201" s="187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21.75" customHeight="1">
      <c r="A202" s="25"/>
      <c r="B202" s="187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21.75" customHeight="1">
      <c r="A203" s="25"/>
      <c r="B203" s="187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21.75" customHeight="1">
      <c r="A204" s="25"/>
      <c r="B204" s="187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21.75" customHeight="1">
      <c r="A205" s="25"/>
      <c r="B205" s="187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21.75" customHeight="1">
      <c r="A206" s="25"/>
      <c r="B206" s="187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21.75" customHeight="1">
      <c r="A207" s="25"/>
      <c r="B207" s="187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21.75" customHeight="1">
      <c r="A208" s="25"/>
      <c r="B208" s="187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21.75" customHeight="1">
      <c r="A209" s="25"/>
      <c r="B209" s="187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21.75" customHeight="1">
      <c r="A210" s="25"/>
      <c r="B210" s="187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21.75" customHeight="1">
      <c r="A211" s="25"/>
      <c r="B211" s="187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21.75" customHeight="1">
      <c r="A212" s="25"/>
      <c r="B212" s="187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21.75" customHeight="1">
      <c r="A213" s="25"/>
      <c r="B213" s="187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21.75" customHeight="1">
      <c r="A214" s="25"/>
      <c r="B214" s="187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21.75" customHeight="1">
      <c r="A215" s="25"/>
      <c r="B215" s="187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21.75" customHeight="1">
      <c r="A216" s="25"/>
      <c r="B216" s="187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21.75" customHeight="1">
      <c r="A217" s="25"/>
      <c r="B217" s="187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21.75" customHeight="1">
      <c r="A218" s="25"/>
      <c r="B218" s="187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21.75" customHeight="1">
      <c r="A219" s="25"/>
      <c r="B219" s="187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21.75" customHeight="1">
      <c r="A220" s="25"/>
      <c r="B220" s="187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21.75" customHeight="1">
      <c r="A221" s="25"/>
      <c r="B221" s="187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21.75" customHeight="1">
      <c r="A222" s="25"/>
      <c r="B222" s="187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21.75" customHeight="1">
      <c r="A223" s="25"/>
      <c r="B223" s="187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21.75" customHeight="1">
      <c r="A224" s="25"/>
      <c r="B224" s="187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21.75" customHeight="1">
      <c r="A225" s="25"/>
      <c r="B225" s="187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21.75" customHeight="1">
      <c r="A226" s="25"/>
      <c r="B226" s="187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21.75" customHeight="1">
      <c r="A227" s="25"/>
      <c r="B227" s="187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21.75" customHeight="1">
      <c r="A228" s="25"/>
      <c r="B228" s="187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21.75" customHeight="1">
      <c r="A229" s="25"/>
      <c r="B229" s="187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21.75" customHeight="1">
      <c r="A230" s="25"/>
      <c r="B230" s="187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21.75" customHeight="1">
      <c r="A231" s="25"/>
      <c r="B231" s="187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21.75" customHeight="1">
      <c r="A232" s="25"/>
      <c r="B232" s="187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21.75" customHeight="1">
      <c r="A233" s="25"/>
      <c r="B233" s="187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21.75" customHeight="1">
      <c r="A234" s="25"/>
      <c r="B234" s="187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21.75" customHeight="1">
      <c r="A235" s="25"/>
      <c r="B235" s="187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21.75" customHeight="1">
      <c r="A236" s="25"/>
      <c r="B236" s="187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21.75" customHeight="1">
      <c r="A237" s="25"/>
      <c r="B237" s="187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21.75" customHeight="1">
      <c r="A238" s="25"/>
      <c r="B238" s="187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21.75" customHeight="1">
      <c r="A239" s="25"/>
      <c r="B239" s="187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21.75" customHeight="1">
      <c r="A240" s="25"/>
      <c r="B240" s="187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21.75" customHeight="1">
      <c r="A241" s="25"/>
      <c r="B241" s="187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21.75" customHeight="1">
      <c r="A242" s="25"/>
      <c r="B242" s="187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21.75" customHeight="1">
      <c r="A243" s="25"/>
      <c r="B243" s="187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4">
    <mergeCell ref="A43:D43"/>
    <mergeCell ref="B9:H9"/>
    <mergeCell ref="A1:H1"/>
    <mergeCell ref="A2:H2"/>
    <mergeCell ref="A14:A15"/>
    <mergeCell ref="B14:B15"/>
    <mergeCell ref="C14:C15"/>
    <mergeCell ref="D14:D15"/>
    <mergeCell ref="G14:G15"/>
    <mergeCell ref="H14:H15"/>
    <mergeCell ref="E14:F14"/>
    <mergeCell ref="B10:H10"/>
    <mergeCell ref="B11:H11"/>
    <mergeCell ref="B12:H12"/>
  </mergeCells>
  <pageMargins left="0.39" right="0.19685039370078741" top="0.39370078740157483" bottom="0.19685039370078741" header="0" footer="0"/>
  <pageSetup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74D35-0AC5-4F47-9A6B-86ECE45E8BFD}">
  <sheetPr>
    <tabColor rgb="FFFF0000"/>
  </sheetPr>
  <dimension ref="A1:Z855"/>
  <sheetViews>
    <sheetView topLeftCell="A28" workbookViewId="0">
      <selection activeCell="B33" sqref="B33"/>
    </sheetView>
  </sheetViews>
  <sheetFormatPr defaultColWidth="14.44140625" defaultRowHeight="14.4"/>
  <cols>
    <col min="1" max="1" width="4.6640625" style="266" customWidth="1"/>
    <col min="2" max="2" width="58.5546875" style="266" customWidth="1"/>
    <col min="3" max="3" width="13.88671875" style="266" customWidth="1"/>
    <col min="4" max="4" width="17.21875" style="266" customWidth="1"/>
    <col min="5" max="5" width="12.44140625" style="266" customWidth="1"/>
    <col min="6" max="6" width="6.33203125" style="266" customWidth="1"/>
    <col min="7" max="7" width="11.88671875" style="266" customWidth="1"/>
    <col min="8" max="8" width="21.33203125" style="266" customWidth="1"/>
    <col min="9" max="10" width="7.88671875" style="266" customWidth="1"/>
    <col min="11" max="26" width="12.44140625" style="266" customWidth="1"/>
    <col min="27" max="16384" width="14.44140625" style="266"/>
  </cols>
  <sheetData>
    <row r="1" spans="1:26" ht="18">
      <c r="A1" s="365" t="s">
        <v>592</v>
      </c>
      <c r="B1" s="366"/>
      <c r="C1" s="366"/>
      <c r="D1" s="366"/>
      <c r="E1" s="366"/>
      <c r="F1" s="366"/>
      <c r="G1" s="366"/>
      <c r="H1" s="366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</row>
    <row r="2" spans="1:26" ht="18">
      <c r="A2" s="365" t="s">
        <v>593</v>
      </c>
      <c r="B2" s="366"/>
      <c r="C2" s="366"/>
      <c r="D2" s="366"/>
      <c r="E2" s="366"/>
      <c r="F2" s="366"/>
      <c r="G2" s="366"/>
      <c r="H2" s="366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</row>
    <row r="3" spans="1:26" ht="18">
      <c r="A3" s="239" t="s">
        <v>774</v>
      </c>
      <c r="B3" s="240"/>
      <c r="C3" s="238"/>
      <c r="D3" s="238"/>
      <c r="E3" s="241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</row>
    <row r="4" spans="1:26" ht="18">
      <c r="A4" s="239" t="s">
        <v>595</v>
      </c>
      <c r="B4" s="240"/>
      <c r="C4" s="238"/>
      <c r="D4" s="238"/>
      <c r="E4" s="241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6" ht="18">
      <c r="A5" s="239"/>
      <c r="B5" s="240" t="s">
        <v>775</v>
      </c>
      <c r="C5" s="238"/>
      <c r="D5" s="238"/>
      <c r="E5" s="241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1:26" ht="21">
      <c r="A6" s="238"/>
      <c r="B6" s="240" t="s">
        <v>1020</v>
      </c>
      <c r="C6" s="242"/>
      <c r="D6" s="238"/>
      <c r="E6" s="241"/>
      <c r="F6" s="243" t="s">
        <v>653</v>
      </c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</row>
    <row r="7" spans="1:26" ht="21">
      <c r="A7" s="239"/>
      <c r="B7" s="238"/>
      <c r="C7" s="242"/>
      <c r="D7" s="238"/>
      <c r="E7" s="241"/>
      <c r="F7" s="243" t="s">
        <v>1021</v>
      </c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</row>
    <row r="8" spans="1:26" ht="21">
      <c r="A8" s="239" t="s">
        <v>596</v>
      </c>
      <c r="B8" s="240"/>
      <c r="C8" s="238"/>
      <c r="D8" s="238"/>
      <c r="E8" s="241"/>
      <c r="F8" s="243" t="s">
        <v>1022</v>
      </c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</row>
    <row r="9" spans="1:26" ht="21">
      <c r="A9" s="239"/>
      <c r="B9" s="244" t="s">
        <v>776</v>
      </c>
      <c r="C9" s="238"/>
      <c r="D9" s="238"/>
      <c r="E9" s="241"/>
      <c r="F9" s="243" t="s">
        <v>1023</v>
      </c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</row>
    <row r="10" spans="1:26" ht="21">
      <c r="A10" s="239"/>
      <c r="B10" s="244" t="s">
        <v>777</v>
      </c>
      <c r="C10" s="238"/>
      <c r="D10" s="238"/>
      <c r="E10" s="241"/>
      <c r="F10" s="243" t="s">
        <v>1024</v>
      </c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</row>
    <row r="11" spans="1:26" ht="21">
      <c r="A11" s="239"/>
      <c r="B11" s="244" t="s">
        <v>778</v>
      </c>
      <c r="C11" s="238"/>
      <c r="D11" s="238"/>
      <c r="E11" s="241"/>
      <c r="F11" s="243" t="s">
        <v>1025</v>
      </c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</row>
    <row r="12" spans="1:26" ht="18">
      <c r="A12" s="239"/>
      <c r="B12" s="244" t="s">
        <v>779</v>
      </c>
      <c r="C12" s="238"/>
      <c r="D12" s="238"/>
      <c r="E12" s="241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</row>
    <row r="13" spans="1:26" ht="18">
      <c r="A13" s="239"/>
      <c r="B13" s="244" t="s">
        <v>780</v>
      </c>
      <c r="C13" s="238"/>
      <c r="D13" s="238"/>
      <c r="E13" s="241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</row>
    <row r="14" spans="1:26" ht="18">
      <c r="A14" s="239"/>
      <c r="B14" s="245" t="s">
        <v>781</v>
      </c>
      <c r="C14" s="238"/>
      <c r="D14" s="238"/>
      <c r="E14" s="241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</row>
    <row r="15" spans="1:26" ht="18">
      <c r="A15" s="239"/>
      <c r="B15" s="245" t="s">
        <v>782</v>
      </c>
      <c r="C15" s="238"/>
      <c r="D15" s="238"/>
      <c r="E15" s="241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</row>
    <row r="16" spans="1:26" ht="18">
      <c r="A16" s="239"/>
      <c r="B16" s="245"/>
      <c r="C16" s="238"/>
      <c r="D16" s="238"/>
      <c r="E16" s="241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</row>
    <row r="17" spans="1:26" ht="18">
      <c r="A17" s="367" t="s">
        <v>2</v>
      </c>
      <c r="B17" s="367" t="s">
        <v>72</v>
      </c>
      <c r="C17" s="367" t="s">
        <v>73</v>
      </c>
      <c r="D17" s="367" t="s">
        <v>74</v>
      </c>
      <c r="E17" s="369" t="s">
        <v>5</v>
      </c>
      <c r="F17" s="370"/>
      <c r="G17" s="367" t="s">
        <v>512</v>
      </c>
      <c r="H17" s="367" t="s">
        <v>76</v>
      </c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</row>
    <row r="18" spans="1:26" ht="36">
      <c r="A18" s="368"/>
      <c r="B18" s="368"/>
      <c r="C18" s="368"/>
      <c r="D18" s="368"/>
      <c r="E18" s="246" t="s">
        <v>77</v>
      </c>
      <c r="F18" s="247" t="s">
        <v>78</v>
      </c>
      <c r="G18" s="368"/>
      <c r="H18" s="36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</row>
    <row r="19" spans="1:26" ht="18">
      <c r="A19" s="248">
        <v>1</v>
      </c>
      <c r="B19" s="249" t="s">
        <v>1026</v>
      </c>
      <c r="C19" s="250"/>
      <c r="D19" s="250"/>
      <c r="E19" s="251"/>
      <c r="F19" s="250"/>
      <c r="G19" s="250"/>
      <c r="H19" s="250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</row>
    <row r="20" spans="1:26" ht="18">
      <c r="A20" s="252"/>
      <c r="B20" s="253" t="s">
        <v>1027</v>
      </c>
      <c r="C20" s="252"/>
      <c r="D20" s="252"/>
      <c r="E20" s="254"/>
      <c r="F20" s="252"/>
      <c r="G20" s="252"/>
      <c r="H20" s="252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</row>
    <row r="21" spans="1:26" ht="18">
      <c r="A21" s="255"/>
      <c r="B21" s="255" t="s">
        <v>720</v>
      </c>
      <c r="C21" s="255"/>
      <c r="D21" s="255"/>
      <c r="E21" s="254"/>
      <c r="F21" s="252"/>
      <c r="G21" s="252"/>
      <c r="H21" s="252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</row>
    <row r="22" spans="1:26" ht="18">
      <c r="A22" s="252"/>
      <c r="B22" s="256" t="s">
        <v>1028</v>
      </c>
      <c r="C22" s="252"/>
      <c r="D22" s="252"/>
      <c r="E22" s="254"/>
      <c r="F22" s="252"/>
      <c r="G22" s="252"/>
      <c r="H22" s="252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</row>
    <row r="23" spans="1:26" ht="18">
      <c r="A23" s="252"/>
      <c r="B23" s="252" t="s">
        <v>1029</v>
      </c>
      <c r="C23" s="252" t="s">
        <v>803</v>
      </c>
      <c r="D23" s="252" t="s">
        <v>180</v>
      </c>
      <c r="E23" s="254"/>
      <c r="F23" s="252"/>
      <c r="G23" s="257">
        <v>24016</v>
      </c>
      <c r="H23" s="258" t="s">
        <v>1030</v>
      </c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</row>
    <row r="24" spans="1:26" ht="18">
      <c r="A24" s="252"/>
      <c r="B24" s="252" t="s">
        <v>1031</v>
      </c>
      <c r="C24" s="252" t="s">
        <v>1032</v>
      </c>
      <c r="D24" s="252"/>
      <c r="E24" s="254"/>
      <c r="F24" s="252"/>
      <c r="G24" s="258"/>
      <c r="H24" s="25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</row>
    <row r="25" spans="1:26" ht="36">
      <c r="A25" s="252"/>
      <c r="B25" s="252" t="s">
        <v>1033</v>
      </c>
      <c r="C25" s="252"/>
      <c r="D25" s="252" t="s">
        <v>180</v>
      </c>
      <c r="E25" s="254">
        <v>50000</v>
      </c>
      <c r="F25" s="258" t="s">
        <v>7</v>
      </c>
      <c r="G25" s="252" t="s">
        <v>1034</v>
      </c>
      <c r="H25" s="259" t="s">
        <v>1035</v>
      </c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</row>
    <row r="26" spans="1:26" ht="18">
      <c r="A26" s="252"/>
      <c r="B26" s="256" t="s">
        <v>1036</v>
      </c>
      <c r="C26" s="252"/>
      <c r="D26" s="252"/>
      <c r="E26" s="254"/>
      <c r="F26" s="252"/>
      <c r="G26" s="252"/>
      <c r="H26" s="252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</row>
    <row r="27" spans="1:26" ht="72">
      <c r="A27" s="252"/>
      <c r="B27" s="252" t="s">
        <v>1037</v>
      </c>
      <c r="C27" s="252"/>
      <c r="D27" s="252" t="s">
        <v>180</v>
      </c>
      <c r="E27" s="254">
        <v>554050</v>
      </c>
      <c r="F27" s="258" t="s">
        <v>7</v>
      </c>
      <c r="G27" s="252" t="s">
        <v>1034</v>
      </c>
      <c r="H27" s="259" t="s">
        <v>1038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</row>
    <row r="28" spans="1:26" ht="18">
      <c r="A28" s="252"/>
      <c r="B28" s="256" t="s">
        <v>1039</v>
      </c>
      <c r="C28" s="252"/>
      <c r="D28" s="252"/>
      <c r="E28" s="254"/>
      <c r="F28" s="252"/>
      <c r="G28" s="252"/>
      <c r="H28" s="25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</row>
    <row r="29" spans="1:26" ht="75.75" customHeight="1">
      <c r="A29" s="252"/>
      <c r="B29" s="259" t="s">
        <v>1053</v>
      </c>
      <c r="C29" s="252">
        <v>1</v>
      </c>
      <c r="D29" s="259" t="s">
        <v>1040</v>
      </c>
      <c r="E29" s="254">
        <v>240</v>
      </c>
      <c r="F29" s="258" t="s">
        <v>7</v>
      </c>
      <c r="G29" s="252" t="s">
        <v>1034</v>
      </c>
      <c r="H29" s="259" t="s">
        <v>1041</v>
      </c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</row>
    <row r="30" spans="1:26" ht="36">
      <c r="A30" s="252"/>
      <c r="B30" s="252" t="s">
        <v>1042</v>
      </c>
      <c r="C30" s="252">
        <v>1</v>
      </c>
      <c r="D30" s="252" t="s">
        <v>180</v>
      </c>
      <c r="E30" s="254">
        <v>222000</v>
      </c>
      <c r="F30" s="258" t="s">
        <v>7</v>
      </c>
      <c r="G30" s="252" t="s">
        <v>1043</v>
      </c>
      <c r="H30" s="259" t="s">
        <v>1044</v>
      </c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</row>
    <row r="31" spans="1:26" ht="36">
      <c r="A31" s="252"/>
      <c r="B31" s="252" t="s">
        <v>1045</v>
      </c>
      <c r="C31" s="252">
        <v>1</v>
      </c>
      <c r="D31" s="252" t="s">
        <v>180</v>
      </c>
      <c r="E31" s="254">
        <v>108000</v>
      </c>
      <c r="F31" s="258" t="s">
        <v>7</v>
      </c>
      <c r="G31" s="252" t="s">
        <v>1043</v>
      </c>
      <c r="H31" s="259" t="s">
        <v>1044</v>
      </c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</row>
    <row r="32" spans="1:26" ht="18">
      <c r="A32" s="252"/>
      <c r="B32" s="252"/>
      <c r="C32" s="252"/>
      <c r="D32" s="252"/>
      <c r="E32" s="260"/>
      <c r="F32" s="258"/>
      <c r="G32" s="257"/>
      <c r="H32" s="25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</row>
    <row r="33" spans="1:26" ht="36">
      <c r="A33" s="252"/>
      <c r="B33" s="261" t="s">
        <v>1046</v>
      </c>
      <c r="C33" s="262">
        <v>4500</v>
      </c>
      <c r="D33" s="259" t="s">
        <v>1040</v>
      </c>
      <c r="E33" s="254">
        <v>540000</v>
      </c>
      <c r="F33" s="258" t="s">
        <v>7</v>
      </c>
      <c r="G33" s="252" t="s">
        <v>1047</v>
      </c>
      <c r="H33" s="259" t="s">
        <v>1044</v>
      </c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</row>
    <row r="34" spans="1:26" ht="18">
      <c r="A34" s="362" t="s">
        <v>6</v>
      </c>
      <c r="B34" s="363"/>
      <c r="C34" s="363"/>
      <c r="D34" s="364"/>
      <c r="E34" s="263">
        <f>SUM(E20:E33)</f>
        <v>1474290</v>
      </c>
      <c r="F34" s="264" t="s">
        <v>7</v>
      </c>
      <c r="G34" s="265"/>
      <c r="H34" s="265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</row>
    <row r="35" spans="1:26" ht="18">
      <c r="A35" s="238"/>
      <c r="B35" s="242"/>
      <c r="C35" s="238"/>
      <c r="D35" s="238"/>
      <c r="E35" s="241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</row>
    <row r="36" spans="1:26" ht="18">
      <c r="A36" s="238"/>
      <c r="B36" s="242"/>
      <c r="C36" s="238"/>
      <c r="D36" s="238"/>
      <c r="E36" s="241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</row>
    <row r="37" spans="1:26" ht="18">
      <c r="A37" s="238"/>
      <c r="B37" s="242"/>
      <c r="C37" s="238"/>
      <c r="D37" s="238"/>
      <c r="E37" s="241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</row>
    <row r="38" spans="1:26" ht="18">
      <c r="A38" s="238"/>
      <c r="B38" s="242"/>
      <c r="C38" s="238"/>
      <c r="D38" s="238"/>
      <c r="E38" s="241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</row>
    <row r="39" spans="1:26" ht="18">
      <c r="A39" s="238"/>
      <c r="B39" s="242"/>
      <c r="C39" s="238"/>
      <c r="D39" s="238"/>
      <c r="E39" s="241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</row>
    <row r="40" spans="1:26" ht="18">
      <c r="A40" s="238"/>
      <c r="B40" s="242"/>
      <c r="C40" s="238"/>
      <c r="D40" s="238"/>
      <c r="E40" s="241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</row>
    <row r="41" spans="1:26" ht="18">
      <c r="A41" s="238"/>
      <c r="B41" s="242"/>
      <c r="C41" s="238"/>
      <c r="D41" s="238"/>
      <c r="E41" s="241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</row>
    <row r="42" spans="1:26" ht="18">
      <c r="A42" s="238"/>
      <c r="B42" s="242"/>
      <c r="C42" s="238"/>
      <c r="D42" s="238"/>
      <c r="E42" s="241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</row>
    <row r="43" spans="1:26" ht="18">
      <c r="A43" s="238"/>
      <c r="B43" s="242"/>
      <c r="C43" s="238"/>
      <c r="D43" s="238"/>
      <c r="E43" s="241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</row>
    <row r="44" spans="1:26" ht="18">
      <c r="A44" s="238"/>
      <c r="B44" s="242"/>
      <c r="C44" s="238"/>
      <c r="D44" s="238"/>
      <c r="E44" s="241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</row>
    <row r="45" spans="1:26" ht="18">
      <c r="A45" s="238"/>
      <c r="B45" s="242"/>
      <c r="C45" s="238"/>
      <c r="D45" s="238"/>
      <c r="E45" s="241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</row>
    <row r="46" spans="1:26" ht="18">
      <c r="A46" s="238"/>
      <c r="B46" s="242"/>
      <c r="C46" s="238"/>
      <c r="D46" s="238"/>
      <c r="E46" s="241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</row>
    <row r="47" spans="1:26" ht="18">
      <c r="A47" s="238"/>
      <c r="B47" s="242"/>
      <c r="C47" s="238"/>
      <c r="D47" s="238"/>
      <c r="E47" s="241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</row>
    <row r="48" spans="1:26" ht="18">
      <c r="A48" s="238"/>
      <c r="B48" s="242"/>
      <c r="C48" s="238"/>
      <c r="D48" s="238"/>
      <c r="E48" s="241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</row>
    <row r="49" spans="1:26" ht="18">
      <c r="A49" s="238"/>
      <c r="B49" s="242"/>
      <c r="C49" s="238"/>
      <c r="D49" s="238"/>
      <c r="E49" s="241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ht="18">
      <c r="A50" s="238"/>
      <c r="B50" s="242"/>
      <c r="C50" s="238"/>
      <c r="D50" s="238"/>
      <c r="E50" s="241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 ht="18">
      <c r="A51" s="238"/>
      <c r="B51" s="242"/>
      <c r="C51" s="238"/>
      <c r="D51" s="238"/>
      <c r="E51" s="241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</row>
    <row r="52" spans="1:26" ht="18">
      <c r="A52" s="238"/>
      <c r="B52" s="242"/>
      <c r="C52" s="238"/>
      <c r="D52" s="238"/>
      <c r="E52" s="241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</row>
    <row r="53" spans="1:26" ht="18">
      <c r="A53" s="238"/>
      <c r="B53" s="242"/>
      <c r="C53" s="238"/>
      <c r="D53" s="238"/>
      <c r="E53" s="241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</row>
    <row r="54" spans="1:26" ht="18">
      <c r="A54" s="238"/>
      <c r="B54" s="242"/>
      <c r="C54" s="238"/>
      <c r="D54" s="238"/>
      <c r="E54" s="241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</row>
    <row r="55" spans="1:26" ht="18">
      <c r="A55" s="238"/>
      <c r="B55" s="242"/>
      <c r="C55" s="238"/>
      <c r="D55" s="238"/>
      <c r="E55" s="241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</row>
    <row r="56" spans="1:26" ht="18">
      <c r="A56" s="238"/>
      <c r="B56" s="242"/>
      <c r="C56" s="238"/>
      <c r="D56" s="238"/>
      <c r="E56" s="241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</row>
    <row r="57" spans="1:26" ht="18">
      <c r="A57" s="238"/>
      <c r="B57" s="242"/>
      <c r="C57" s="238"/>
      <c r="D57" s="238"/>
      <c r="E57" s="241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</row>
    <row r="58" spans="1:26" ht="18">
      <c r="A58" s="238"/>
      <c r="B58" s="242"/>
      <c r="C58" s="238"/>
      <c r="D58" s="238"/>
      <c r="E58" s="241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</row>
    <row r="59" spans="1:26" ht="18">
      <c r="A59" s="238"/>
      <c r="B59" s="242"/>
      <c r="C59" s="238"/>
      <c r="D59" s="238"/>
      <c r="E59" s="241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</row>
    <row r="60" spans="1:26" ht="18">
      <c r="A60" s="238"/>
      <c r="B60" s="242"/>
      <c r="C60" s="238"/>
      <c r="D60" s="238"/>
      <c r="E60" s="241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</row>
    <row r="61" spans="1:26" ht="18">
      <c r="A61" s="238"/>
      <c r="B61" s="242"/>
      <c r="C61" s="238"/>
      <c r="D61" s="238"/>
      <c r="E61" s="241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</row>
    <row r="62" spans="1:26" ht="18">
      <c r="A62" s="238"/>
      <c r="B62" s="242"/>
      <c r="C62" s="238"/>
      <c r="D62" s="238"/>
      <c r="E62" s="241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</row>
    <row r="63" spans="1:26" ht="18">
      <c r="A63" s="238"/>
      <c r="B63" s="242"/>
      <c r="C63" s="238"/>
      <c r="D63" s="238"/>
      <c r="E63" s="241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</row>
    <row r="64" spans="1:26" ht="18">
      <c r="A64" s="238"/>
      <c r="B64" s="242"/>
      <c r="C64" s="238"/>
      <c r="D64" s="238"/>
      <c r="E64" s="241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</row>
    <row r="65" spans="1:26" ht="18">
      <c r="A65" s="238"/>
      <c r="B65" s="242"/>
      <c r="C65" s="238"/>
      <c r="D65" s="238"/>
      <c r="E65" s="241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</row>
    <row r="66" spans="1:26" ht="18">
      <c r="A66" s="238"/>
      <c r="B66" s="242"/>
      <c r="C66" s="238"/>
      <c r="D66" s="238"/>
      <c r="E66" s="241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</row>
    <row r="67" spans="1:26" ht="18">
      <c r="A67" s="238"/>
      <c r="B67" s="242"/>
      <c r="C67" s="238"/>
      <c r="D67" s="238"/>
      <c r="E67" s="241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</row>
    <row r="68" spans="1:26" ht="18">
      <c r="A68" s="238"/>
      <c r="B68" s="242"/>
      <c r="C68" s="238"/>
      <c r="D68" s="238"/>
      <c r="E68" s="241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</row>
    <row r="69" spans="1:26" ht="18">
      <c r="A69" s="238"/>
      <c r="B69" s="242"/>
      <c r="C69" s="238"/>
      <c r="D69" s="238"/>
      <c r="E69" s="241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</row>
    <row r="70" spans="1:26" ht="18">
      <c r="A70" s="238"/>
      <c r="B70" s="242"/>
      <c r="C70" s="238"/>
      <c r="D70" s="238"/>
      <c r="E70" s="241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</row>
    <row r="71" spans="1:26" ht="18">
      <c r="A71" s="238"/>
      <c r="B71" s="242"/>
      <c r="C71" s="238"/>
      <c r="D71" s="238"/>
      <c r="E71" s="241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</row>
    <row r="72" spans="1:26" ht="18">
      <c r="A72" s="238"/>
      <c r="B72" s="242"/>
      <c r="C72" s="238"/>
      <c r="D72" s="238"/>
      <c r="E72" s="241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</row>
    <row r="73" spans="1:26" ht="18">
      <c r="A73" s="238"/>
      <c r="B73" s="242"/>
      <c r="C73" s="238"/>
      <c r="D73" s="238"/>
      <c r="E73" s="241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</row>
    <row r="74" spans="1:26" ht="18">
      <c r="A74" s="238"/>
      <c r="B74" s="242"/>
      <c r="C74" s="238"/>
      <c r="D74" s="238"/>
      <c r="E74" s="241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</row>
    <row r="75" spans="1:26" ht="18">
      <c r="A75" s="238"/>
      <c r="B75" s="242"/>
      <c r="C75" s="238"/>
      <c r="D75" s="238"/>
      <c r="E75" s="241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</row>
    <row r="76" spans="1:26" ht="18">
      <c r="A76" s="238"/>
      <c r="B76" s="242"/>
      <c r="C76" s="238"/>
      <c r="D76" s="238"/>
      <c r="E76" s="241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</row>
    <row r="77" spans="1:26" ht="18">
      <c r="A77" s="238"/>
      <c r="B77" s="238"/>
      <c r="C77" s="238"/>
      <c r="D77" s="238"/>
      <c r="E77" s="241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</row>
    <row r="78" spans="1:26" ht="18">
      <c r="A78" s="238"/>
      <c r="B78" s="238"/>
      <c r="C78" s="238"/>
      <c r="D78" s="238"/>
      <c r="E78" s="241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</row>
    <row r="79" spans="1:26" ht="18">
      <c r="A79" s="238"/>
      <c r="B79" s="238"/>
      <c r="C79" s="238"/>
      <c r="D79" s="238"/>
      <c r="E79" s="241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</row>
    <row r="80" spans="1:26" ht="18">
      <c r="A80" s="238"/>
      <c r="B80" s="238"/>
      <c r="C80" s="238"/>
      <c r="D80" s="238"/>
      <c r="E80" s="241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</row>
    <row r="81" spans="1:26" ht="18">
      <c r="A81" s="238"/>
      <c r="B81" s="238"/>
      <c r="C81" s="238"/>
      <c r="D81" s="238"/>
      <c r="E81" s="241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</row>
    <row r="82" spans="1:26" ht="18">
      <c r="A82" s="238"/>
      <c r="B82" s="238"/>
      <c r="C82" s="238"/>
      <c r="D82" s="238"/>
      <c r="E82" s="241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</row>
    <row r="83" spans="1:26" ht="18">
      <c r="A83" s="238"/>
      <c r="B83" s="238"/>
      <c r="C83" s="238"/>
      <c r="D83" s="238"/>
      <c r="E83" s="241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</row>
    <row r="84" spans="1:26" ht="18">
      <c r="A84" s="238"/>
      <c r="B84" s="238"/>
      <c r="C84" s="238"/>
      <c r="D84" s="238"/>
      <c r="E84" s="241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</row>
    <row r="85" spans="1:26" ht="18">
      <c r="A85" s="238"/>
      <c r="B85" s="238"/>
      <c r="C85" s="238"/>
      <c r="D85" s="238"/>
      <c r="E85" s="241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</row>
    <row r="86" spans="1:26" ht="18">
      <c r="A86" s="238"/>
      <c r="B86" s="238"/>
      <c r="C86" s="238"/>
      <c r="D86" s="238"/>
      <c r="E86" s="241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</row>
    <row r="87" spans="1:26" ht="18">
      <c r="A87" s="238"/>
      <c r="B87" s="238"/>
      <c r="C87" s="238"/>
      <c r="D87" s="238"/>
      <c r="E87" s="241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</row>
    <row r="88" spans="1:26" ht="18">
      <c r="A88" s="238"/>
      <c r="B88" s="238"/>
      <c r="C88" s="238"/>
      <c r="D88" s="238"/>
      <c r="E88" s="241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</row>
    <row r="89" spans="1:26" ht="18">
      <c r="A89" s="238"/>
      <c r="B89" s="238"/>
      <c r="C89" s="238"/>
      <c r="D89" s="238"/>
      <c r="E89" s="241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</row>
    <row r="90" spans="1:26" ht="18">
      <c r="A90" s="238"/>
      <c r="B90" s="238"/>
      <c r="C90" s="238"/>
      <c r="D90" s="238"/>
      <c r="E90" s="241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</row>
    <row r="91" spans="1:26" ht="18">
      <c r="A91" s="238"/>
      <c r="B91" s="238"/>
      <c r="C91" s="238"/>
      <c r="D91" s="238"/>
      <c r="E91" s="241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</row>
    <row r="92" spans="1:26" ht="18">
      <c r="A92" s="238"/>
      <c r="B92" s="238"/>
      <c r="C92" s="238"/>
      <c r="D92" s="238"/>
      <c r="E92" s="241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</row>
    <row r="93" spans="1:26" ht="18">
      <c r="A93" s="238"/>
      <c r="B93" s="238"/>
      <c r="C93" s="238"/>
      <c r="D93" s="238"/>
      <c r="E93" s="241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</row>
    <row r="94" spans="1:26" ht="18">
      <c r="A94" s="238"/>
      <c r="B94" s="238"/>
      <c r="C94" s="238"/>
      <c r="D94" s="238"/>
      <c r="E94" s="241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</row>
    <row r="95" spans="1:26" ht="18">
      <c r="A95" s="238"/>
      <c r="B95" s="238"/>
      <c r="C95" s="238"/>
      <c r="D95" s="238"/>
      <c r="E95" s="241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</row>
    <row r="96" spans="1:26" ht="18">
      <c r="A96" s="238"/>
      <c r="B96" s="238"/>
      <c r="C96" s="238"/>
      <c r="D96" s="238"/>
      <c r="E96" s="241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</row>
    <row r="97" spans="1:26" ht="18">
      <c r="A97" s="238"/>
      <c r="B97" s="238"/>
      <c r="C97" s="238"/>
      <c r="D97" s="238"/>
      <c r="E97" s="241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</row>
    <row r="98" spans="1:26" ht="18">
      <c r="A98" s="238"/>
      <c r="B98" s="238"/>
      <c r="C98" s="238"/>
      <c r="D98" s="238"/>
      <c r="E98" s="241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</row>
    <row r="99" spans="1:26" ht="18">
      <c r="A99" s="238"/>
      <c r="B99" s="238"/>
      <c r="C99" s="238"/>
      <c r="D99" s="238"/>
      <c r="E99" s="241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</row>
    <row r="100" spans="1:26" ht="18">
      <c r="A100" s="238"/>
      <c r="B100" s="238"/>
      <c r="C100" s="238"/>
      <c r="D100" s="238"/>
      <c r="E100" s="241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</row>
    <row r="101" spans="1:26" ht="18">
      <c r="A101" s="238"/>
      <c r="B101" s="238"/>
      <c r="C101" s="238"/>
      <c r="D101" s="238"/>
      <c r="E101" s="241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</row>
    <row r="102" spans="1:26" ht="18">
      <c r="A102" s="238"/>
      <c r="B102" s="238"/>
      <c r="C102" s="238"/>
      <c r="D102" s="238"/>
      <c r="E102" s="241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</row>
    <row r="103" spans="1:26" ht="18">
      <c r="A103" s="238"/>
      <c r="B103" s="238"/>
      <c r="C103" s="238"/>
      <c r="D103" s="238"/>
      <c r="E103" s="241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</row>
    <row r="104" spans="1:26" ht="18">
      <c r="A104" s="238"/>
      <c r="B104" s="238"/>
      <c r="C104" s="238"/>
      <c r="D104" s="238"/>
      <c r="E104" s="241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</row>
    <row r="105" spans="1:26" ht="18">
      <c r="A105" s="238"/>
      <c r="B105" s="238"/>
      <c r="C105" s="238"/>
      <c r="D105" s="238"/>
      <c r="E105" s="241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</row>
    <row r="106" spans="1:26" ht="18">
      <c r="A106" s="238"/>
      <c r="B106" s="238"/>
      <c r="C106" s="238"/>
      <c r="D106" s="238"/>
      <c r="E106" s="241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</row>
    <row r="107" spans="1:26" ht="18">
      <c r="A107" s="238"/>
      <c r="B107" s="238"/>
      <c r="C107" s="238"/>
      <c r="D107" s="238"/>
      <c r="E107" s="241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</row>
    <row r="108" spans="1:26" ht="18">
      <c r="A108" s="238"/>
      <c r="B108" s="238"/>
      <c r="C108" s="238"/>
      <c r="D108" s="238"/>
      <c r="E108" s="241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</row>
    <row r="109" spans="1:26" ht="18">
      <c r="A109" s="238"/>
      <c r="B109" s="238"/>
      <c r="C109" s="238"/>
      <c r="D109" s="238"/>
      <c r="E109" s="241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</row>
    <row r="110" spans="1:26" ht="18">
      <c r="A110" s="238"/>
      <c r="B110" s="238"/>
      <c r="C110" s="238"/>
      <c r="D110" s="238"/>
      <c r="E110" s="241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</row>
    <row r="111" spans="1:26" ht="18">
      <c r="A111" s="238"/>
      <c r="B111" s="238"/>
      <c r="C111" s="238"/>
      <c r="D111" s="238"/>
      <c r="E111" s="241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</row>
    <row r="112" spans="1:26" ht="18">
      <c r="A112" s="238"/>
      <c r="B112" s="238"/>
      <c r="C112" s="238"/>
      <c r="D112" s="238"/>
      <c r="E112" s="241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</row>
    <row r="113" spans="1:26" ht="18">
      <c r="A113" s="238"/>
      <c r="B113" s="238"/>
      <c r="C113" s="238"/>
      <c r="D113" s="238"/>
      <c r="E113" s="241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</row>
    <row r="114" spans="1:26" ht="18">
      <c r="A114" s="238"/>
      <c r="B114" s="238"/>
      <c r="C114" s="238"/>
      <c r="D114" s="238"/>
      <c r="E114" s="241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</row>
    <row r="115" spans="1:26" ht="18">
      <c r="A115" s="238"/>
      <c r="B115" s="238"/>
      <c r="C115" s="238"/>
      <c r="D115" s="238"/>
      <c r="E115" s="241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</row>
    <row r="116" spans="1:26" ht="18">
      <c r="A116" s="238"/>
      <c r="B116" s="238"/>
      <c r="C116" s="238"/>
      <c r="D116" s="238"/>
      <c r="E116" s="241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</row>
    <row r="117" spans="1:26" ht="18">
      <c r="A117" s="238"/>
      <c r="B117" s="238"/>
      <c r="C117" s="238"/>
      <c r="D117" s="238"/>
      <c r="E117" s="241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</row>
    <row r="118" spans="1:26" ht="18">
      <c r="A118" s="238"/>
      <c r="B118" s="238"/>
      <c r="C118" s="238"/>
      <c r="D118" s="238"/>
      <c r="E118" s="241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</row>
    <row r="119" spans="1:26" ht="18">
      <c r="A119" s="238"/>
      <c r="B119" s="238"/>
      <c r="C119" s="238"/>
      <c r="D119" s="238"/>
      <c r="E119" s="241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</row>
    <row r="120" spans="1:26" ht="18">
      <c r="A120" s="238"/>
      <c r="B120" s="238"/>
      <c r="C120" s="238"/>
      <c r="D120" s="238"/>
      <c r="E120" s="241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</row>
    <row r="121" spans="1:26" ht="18">
      <c r="A121" s="238"/>
      <c r="B121" s="238"/>
      <c r="C121" s="238"/>
      <c r="D121" s="238"/>
      <c r="E121" s="241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</row>
    <row r="122" spans="1:26" ht="18">
      <c r="A122" s="238"/>
      <c r="B122" s="238"/>
      <c r="C122" s="238"/>
      <c r="D122" s="238"/>
      <c r="E122" s="241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</row>
    <row r="123" spans="1:26" ht="18">
      <c r="A123" s="238"/>
      <c r="B123" s="238"/>
      <c r="C123" s="238"/>
      <c r="D123" s="238"/>
      <c r="E123" s="241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</row>
    <row r="124" spans="1:26" ht="18">
      <c r="A124" s="238"/>
      <c r="B124" s="238"/>
      <c r="C124" s="238"/>
      <c r="D124" s="238"/>
      <c r="E124" s="241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</row>
    <row r="125" spans="1:26" ht="18">
      <c r="A125" s="238"/>
      <c r="B125" s="238"/>
      <c r="C125" s="238"/>
      <c r="D125" s="238"/>
      <c r="E125" s="241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</row>
    <row r="126" spans="1:26" ht="18">
      <c r="A126" s="238"/>
      <c r="B126" s="238"/>
      <c r="C126" s="238"/>
      <c r="D126" s="238"/>
      <c r="E126" s="241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</row>
    <row r="127" spans="1:26" ht="18">
      <c r="A127" s="238"/>
      <c r="B127" s="238"/>
      <c r="C127" s="238"/>
      <c r="D127" s="238"/>
      <c r="E127" s="241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</row>
    <row r="128" spans="1:26" ht="18">
      <c r="A128" s="238"/>
      <c r="B128" s="238"/>
      <c r="C128" s="238"/>
      <c r="D128" s="238"/>
      <c r="E128" s="241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</row>
    <row r="129" spans="1:26" ht="18">
      <c r="A129" s="238"/>
      <c r="B129" s="238"/>
      <c r="C129" s="238"/>
      <c r="D129" s="238"/>
      <c r="E129" s="241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</row>
    <row r="130" spans="1:26" ht="18">
      <c r="A130" s="238"/>
      <c r="B130" s="238"/>
      <c r="C130" s="238"/>
      <c r="D130" s="238"/>
      <c r="E130" s="241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</row>
    <row r="131" spans="1:26" ht="18">
      <c r="A131" s="238"/>
      <c r="B131" s="238"/>
      <c r="C131" s="238"/>
      <c r="D131" s="238"/>
      <c r="E131" s="241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</row>
    <row r="132" spans="1:26" ht="18">
      <c r="A132" s="238"/>
      <c r="B132" s="238"/>
      <c r="C132" s="238"/>
      <c r="D132" s="238"/>
      <c r="E132" s="241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</row>
    <row r="133" spans="1:26" ht="18">
      <c r="A133" s="238"/>
      <c r="B133" s="238"/>
      <c r="C133" s="238"/>
      <c r="D133" s="238"/>
      <c r="E133" s="241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</row>
    <row r="134" spans="1:26" ht="18">
      <c r="A134" s="238"/>
      <c r="B134" s="238"/>
      <c r="C134" s="238"/>
      <c r="D134" s="238"/>
      <c r="E134" s="241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</row>
    <row r="135" spans="1:26" ht="18">
      <c r="A135" s="238"/>
      <c r="B135" s="238"/>
      <c r="C135" s="238"/>
      <c r="D135" s="238"/>
      <c r="E135" s="241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</row>
    <row r="136" spans="1:26" ht="18">
      <c r="A136" s="238"/>
      <c r="B136" s="238"/>
      <c r="C136" s="238"/>
      <c r="D136" s="238"/>
      <c r="E136" s="241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</row>
    <row r="137" spans="1:26" ht="18">
      <c r="A137" s="238"/>
      <c r="B137" s="238"/>
      <c r="C137" s="238"/>
      <c r="D137" s="238"/>
      <c r="E137" s="241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</row>
    <row r="138" spans="1:26" ht="18">
      <c r="A138" s="238"/>
      <c r="B138" s="238"/>
      <c r="C138" s="238"/>
      <c r="D138" s="238"/>
      <c r="E138" s="241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</row>
    <row r="139" spans="1:26" ht="18">
      <c r="A139" s="238"/>
      <c r="B139" s="238"/>
      <c r="C139" s="238"/>
      <c r="D139" s="238"/>
      <c r="E139" s="241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</row>
    <row r="140" spans="1:26" ht="18">
      <c r="A140" s="238"/>
      <c r="B140" s="238"/>
      <c r="C140" s="238"/>
      <c r="D140" s="238"/>
      <c r="E140" s="241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</row>
    <row r="141" spans="1:26" ht="18">
      <c r="A141" s="238"/>
      <c r="B141" s="238"/>
      <c r="C141" s="238"/>
      <c r="D141" s="238"/>
      <c r="E141" s="241"/>
      <c r="F141" s="238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</row>
    <row r="142" spans="1:26" ht="18">
      <c r="A142" s="238"/>
      <c r="B142" s="238"/>
      <c r="C142" s="238"/>
      <c r="D142" s="238"/>
      <c r="E142" s="241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</row>
    <row r="143" spans="1:26" ht="18">
      <c r="A143" s="238"/>
      <c r="B143" s="238"/>
      <c r="C143" s="238"/>
      <c r="D143" s="238"/>
      <c r="E143" s="241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</row>
    <row r="144" spans="1:26" ht="18">
      <c r="A144" s="238"/>
      <c r="B144" s="238"/>
      <c r="C144" s="238"/>
      <c r="D144" s="238"/>
      <c r="E144" s="241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</row>
    <row r="145" spans="1:26" ht="18">
      <c r="A145" s="238"/>
      <c r="B145" s="238"/>
      <c r="C145" s="238"/>
      <c r="D145" s="238"/>
      <c r="E145" s="241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</row>
    <row r="146" spans="1:26" ht="18">
      <c r="A146" s="238"/>
      <c r="B146" s="238"/>
      <c r="C146" s="238"/>
      <c r="D146" s="238"/>
      <c r="E146" s="241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</row>
    <row r="147" spans="1:26" ht="18">
      <c r="A147" s="238"/>
      <c r="B147" s="238"/>
      <c r="C147" s="238"/>
      <c r="D147" s="238"/>
      <c r="E147" s="241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</row>
    <row r="148" spans="1:26" ht="18">
      <c r="A148" s="238"/>
      <c r="B148" s="238"/>
      <c r="C148" s="238"/>
      <c r="D148" s="238"/>
      <c r="E148" s="241"/>
      <c r="F148" s="238"/>
      <c r="G148" s="238"/>
      <c r="H148" s="238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</row>
    <row r="149" spans="1:26" ht="18">
      <c r="A149" s="238"/>
      <c r="B149" s="238"/>
      <c r="C149" s="238"/>
      <c r="D149" s="238"/>
      <c r="E149" s="241"/>
      <c r="F149" s="238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</row>
    <row r="150" spans="1:26" ht="18">
      <c r="A150" s="238"/>
      <c r="B150" s="238"/>
      <c r="C150" s="238"/>
      <c r="D150" s="238"/>
      <c r="E150" s="241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</row>
    <row r="151" spans="1:26" ht="18">
      <c r="A151" s="238"/>
      <c r="B151" s="238"/>
      <c r="C151" s="238"/>
      <c r="D151" s="238"/>
      <c r="E151" s="241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</row>
    <row r="152" spans="1:26" ht="18">
      <c r="A152" s="238"/>
      <c r="B152" s="238"/>
      <c r="C152" s="238"/>
      <c r="D152" s="238"/>
      <c r="E152" s="241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</row>
    <row r="153" spans="1:26" ht="18">
      <c r="A153" s="238"/>
      <c r="B153" s="238"/>
      <c r="C153" s="238"/>
      <c r="D153" s="238"/>
      <c r="E153" s="241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</row>
    <row r="154" spans="1:26" ht="18">
      <c r="A154" s="238"/>
      <c r="B154" s="238"/>
      <c r="C154" s="238"/>
      <c r="D154" s="238"/>
      <c r="E154" s="241"/>
      <c r="F154" s="238"/>
      <c r="G154" s="238"/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238"/>
      <c r="X154" s="238"/>
      <c r="Y154" s="238"/>
      <c r="Z154" s="238"/>
    </row>
    <row r="155" spans="1:26" ht="18">
      <c r="A155" s="238"/>
      <c r="B155" s="238"/>
      <c r="C155" s="238"/>
      <c r="D155" s="238"/>
      <c r="E155" s="241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</row>
    <row r="156" spans="1:26" ht="18">
      <c r="A156" s="238"/>
      <c r="B156" s="238"/>
      <c r="C156" s="238"/>
      <c r="D156" s="238"/>
      <c r="E156" s="241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</row>
    <row r="157" spans="1:26" ht="18">
      <c r="A157" s="238"/>
      <c r="B157" s="238"/>
      <c r="C157" s="238"/>
      <c r="D157" s="238"/>
      <c r="E157" s="241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</row>
    <row r="158" spans="1:26" ht="18">
      <c r="A158" s="238"/>
      <c r="B158" s="238"/>
      <c r="C158" s="238"/>
      <c r="D158" s="238"/>
      <c r="E158" s="241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8"/>
      <c r="W158" s="238"/>
      <c r="X158" s="238"/>
      <c r="Y158" s="238"/>
      <c r="Z158" s="238"/>
    </row>
    <row r="159" spans="1:26" ht="18">
      <c r="A159" s="238"/>
      <c r="B159" s="238"/>
      <c r="C159" s="238"/>
      <c r="D159" s="238"/>
      <c r="E159" s="241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</row>
    <row r="160" spans="1:26" ht="18">
      <c r="A160" s="238"/>
      <c r="B160" s="238"/>
      <c r="C160" s="238"/>
      <c r="D160" s="238"/>
      <c r="E160" s="241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</row>
    <row r="161" spans="1:26" ht="18">
      <c r="A161" s="238"/>
      <c r="B161" s="238"/>
      <c r="C161" s="238"/>
      <c r="D161" s="238"/>
      <c r="E161" s="241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</row>
    <row r="162" spans="1:26" ht="18">
      <c r="A162" s="238"/>
      <c r="B162" s="238"/>
      <c r="C162" s="238"/>
      <c r="D162" s="238"/>
      <c r="E162" s="241"/>
      <c r="F162" s="238"/>
      <c r="G162" s="238"/>
      <c r="H162" s="238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</row>
    <row r="163" spans="1:26" ht="18">
      <c r="A163" s="238"/>
      <c r="B163" s="238"/>
      <c r="C163" s="238"/>
      <c r="D163" s="238"/>
      <c r="E163" s="241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</row>
    <row r="164" spans="1:26" ht="18">
      <c r="A164" s="238"/>
      <c r="B164" s="238"/>
      <c r="C164" s="238"/>
      <c r="D164" s="238"/>
      <c r="E164" s="241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</row>
    <row r="165" spans="1:26" ht="18">
      <c r="A165" s="238"/>
      <c r="B165" s="238"/>
      <c r="C165" s="238"/>
      <c r="D165" s="238"/>
      <c r="E165" s="241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</row>
    <row r="166" spans="1:26" ht="18">
      <c r="A166" s="238"/>
      <c r="B166" s="238"/>
      <c r="C166" s="238"/>
      <c r="D166" s="238"/>
      <c r="E166" s="241"/>
      <c r="F166" s="238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</row>
    <row r="167" spans="1:26" ht="18">
      <c r="A167" s="238"/>
      <c r="B167" s="238"/>
      <c r="C167" s="238"/>
      <c r="D167" s="238"/>
      <c r="E167" s="241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</row>
    <row r="168" spans="1:26" ht="18">
      <c r="A168" s="238"/>
      <c r="B168" s="238"/>
      <c r="C168" s="238"/>
      <c r="D168" s="238"/>
      <c r="E168" s="241"/>
      <c r="F168" s="238"/>
      <c r="G168" s="238"/>
      <c r="H168" s="238"/>
      <c r="I168" s="238"/>
      <c r="J168" s="238"/>
      <c r="K168" s="238"/>
      <c r="L168" s="238"/>
      <c r="M168" s="238"/>
      <c r="N168" s="238"/>
      <c r="O168" s="238"/>
      <c r="P168" s="238"/>
      <c r="Q168" s="238"/>
      <c r="R168" s="238"/>
      <c r="S168" s="238"/>
      <c r="T168" s="238"/>
      <c r="U168" s="238"/>
      <c r="V168" s="238"/>
      <c r="W168" s="238"/>
      <c r="X168" s="238"/>
      <c r="Y168" s="238"/>
      <c r="Z168" s="238"/>
    </row>
    <row r="169" spans="1:26" ht="18">
      <c r="A169" s="238"/>
      <c r="B169" s="238"/>
      <c r="C169" s="238"/>
      <c r="D169" s="238"/>
      <c r="E169" s="241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 s="238"/>
      <c r="V169" s="238"/>
      <c r="W169" s="238"/>
      <c r="X169" s="238"/>
      <c r="Y169" s="238"/>
      <c r="Z169" s="238"/>
    </row>
    <row r="170" spans="1:26" ht="18">
      <c r="A170" s="238"/>
      <c r="B170" s="238"/>
      <c r="C170" s="238"/>
      <c r="D170" s="238"/>
      <c r="E170" s="241"/>
      <c r="F170" s="238"/>
      <c r="G170" s="238"/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</row>
    <row r="171" spans="1:26" ht="18">
      <c r="A171" s="238"/>
      <c r="B171" s="238"/>
      <c r="C171" s="238"/>
      <c r="D171" s="238"/>
      <c r="E171" s="241"/>
      <c r="F171" s="238"/>
      <c r="G171" s="238"/>
      <c r="H171" s="238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</row>
    <row r="172" spans="1:26" ht="18">
      <c r="A172" s="238"/>
      <c r="B172" s="238"/>
      <c r="C172" s="238"/>
      <c r="D172" s="238"/>
      <c r="E172" s="241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</row>
    <row r="173" spans="1:26" ht="18">
      <c r="A173" s="238"/>
      <c r="B173" s="238"/>
      <c r="C173" s="238"/>
      <c r="D173" s="238"/>
      <c r="E173" s="241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</row>
    <row r="174" spans="1:26" ht="18">
      <c r="A174" s="238"/>
      <c r="B174" s="238"/>
      <c r="C174" s="238"/>
      <c r="D174" s="238"/>
      <c r="E174" s="241"/>
      <c r="F174" s="238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X174" s="238"/>
      <c r="Y174" s="238"/>
      <c r="Z174" s="238"/>
    </row>
    <row r="175" spans="1:26" ht="18">
      <c r="A175" s="238"/>
      <c r="B175" s="238"/>
      <c r="C175" s="238"/>
      <c r="D175" s="238"/>
      <c r="E175" s="241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38"/>
    </row>
    <row r="176" spans="1:26" ht="18">
      <c r="A176" s="238"/>
      <c r="B176" s="238"/>
      <c r="C176" s="238"/>
      <c r="D176" s="238"/>
      <c r="E176" s="241"/>
      <c r="F176" s="238"/>
      <c r="G176" s="238"/>
      <c r="H176" s="238"/>
      <c r="I176" s="238"/>
      <c r="J176" s="238"/>
      <c r="K176" s="238"/>
      <c r="L176" s="238"/>
      <c r="M176" s="238"/>
      <c r="N176" s="238"/>
      <c r="O176" s="238"/>
      <c r="P176" s="238"/>
      <c r="Q176" s="238"/>
      <c r="R176" s="238"/>
      <c r="S176" s="238"/>
      <c r="T176" s="238"/>
      <c r="U176" s="238"/>
      <c r="V176" s="238"/>
      <c r="W176" s="238"/>
      <c r="X176" s="238"/>
      <c r="Y176" s="238"/>
      <c r="Z176" s="238"/>
    </row>
    <row r="177" spans="1:26" ht="18">
      <c r="A177" s="238"/>
      <c r="B177" s="238"/>
      <c r="C177" s="238"/>
      <c r="D177" s="238"/>
      <c r="E177" s="241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</row>
    <row r="178" spans="1:26" ht="18">
      <c r="A178" s="238"/>
      <c r="B178" s="238"/>
      <c r="C178" s="238"/>
      <c r="D178" s="238"/>
      <c r="E178" s="241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</row>
    <row r="179" spans="1:26" ht="18">
      <c r="A179" s="238"/>
      <c r="B179" s="238"/>
      <c r="C179" s="238"/>
      <c r="D179" s="238"/>
      <c r="E179" s="241"/>
      <c r="F179" s="238"/>
      <c r="G179" s="238"/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</row>
    <row r="180" spans="1:26" ht="18">
      <c r="A180" s="238"/>
      <c r="B180" s="238"/>
      <c r="C180" s="238"/>
      <c r="D180" s="238"/>
      <c r="E180" s="241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  <c r="Z180" s="238"/>
    </row>
    <row r="181" spans="1:26" ht="18">
      <c r="A181" s="238"/>
      <c r="B181" s="238"/>
      <c r="C181" s="238"/>
      <c r="D181" s="238"/>
      <c r="E181" s="241"/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  <c r="Z181" s="238"/>
    </row>
    <row r="182" spans="1:26" ht="18">
      <c r="A182" s="238"/>
      <c r="B182" s="238"/>
      <c r="C182" s="238"/>
      <c r="D182" s="238"/>
      <c r="E182" s="241"/>
      <c r="F182" s="238"/>
      <c r="G182" s="238"/>
      <c r="H182" s="238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</row>
    <row r="183" spans="1:26" ht="18">
      <c r="A183" s="238"/>
      <c r="B183" s="238"/>
      <c r="C183" s="238"/>
      <c r="D183" s="238"/>
      <c r="E183" s="241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</row>
    <row r="184" spans="1:26" ht="18">
      <c r="A184" s="238"/>
      <c r="B184" s="238"/>
      <c r="C184" s="238"/>
      <c r="D184" s="238"/>
      <c r="E184" s="241"/>
      <c r="F184" s="238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8"/>
      <c r="Z184" s="238"/>
    </row>
    <row r="185" spans="1:26" ht="18">
      <c r="A185" s="238"/>
      <c r="B185" s="238"/>
      <c r="C185" s="238"/>
      <c r="D185" s="238"/>
      <c r="E185" s="241"/>
      <c r="F185" s="238"/>
      <c r="G185" s="238"/>
      <c r="H185" s="238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</row>
    <row r="186" spans="1:26" ht="18">
      <c r="A186" s="238"/>
      <c r="B186" s="238"/>
      <c r="C186" s="238"/>
      <c r="D186" s="238"/>
      <c r="E186" s="241"/>
      <c r="F186" s="238"/>
      <c r="G186" s="238"/>
      <c r="H186" s="238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</row>
    <row r="187" spans="1:26" ht="18">
      <c r="A187" s="238"/>
      <c r="B187" s="238"/>
      <c r="C187" s="238"/>
      <c r="D187" s="238"/>
      <c r="E187" s="241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</row>
    <row r="188" spans="1:26" ht="18">
      <c r="A188" s="238"/>
      <c r="B188" s="238"/>
      <c r="C188" s="238"/>
      <c r="D188" s="238"/>
      <c r="E188" s="241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</row>
    <row r="189" spans="1:26" ht="18">
      <c r="A189" s="238"/>
      <c r="B189" s="238"/>
      <c r="C189" s="238"/>
      <c r="D189" s="238"/>
      <c r="E189" s="241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38"/>
    </row>
    <row r="190" spans="1:26" ht="18">
      <c r="A190" s="238"/>
      <c r="B190" s="238"/>
      <c r="C190" s="238"/>
      <c r="D190" s="238"/>
      <c r="E190" s="241"/>
      <c r="F190" s="238"/>
      <c r="G190" s="238"/>
      <c r="H190" s="238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 s="238"/>
      <c r="V190" s="238"/>
      <c r="W190" s="238"/>
      <c r="X190" s="238"/>
      <c r="Y190" s="238"/>
      <c r="Z190" s="238"/>
    </row>
    <row r="191" spans="1:26" ht="18">
      <c r="A191" s="238"/>
      <c r="B191" s="238"/>
      <c r="C191" s="238"/>
      <c r="D191" s="238"/>
      <c r="E191" s="241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8"/>
      <c r="W191" s="238"/>
      <c r="X191" s="238"/>
      <c r="Y191" s="238"/>
      <c r="Z191" s="238"/>
    </row>
    <row r="192" spans="1:26" ht="18">
      <c r="A192" s="238"/>
      <c r="B192" s="238"/>
      <c r="C192" s="238"/>
      <c r="D192" s="238"/>
      <c r="E192" s="241"/>
      <c r="F192" s="238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</row>
    <row r="193" spans="1:26" ht="18">
      <c r="A193" s="238"/>
      <c r="B193" s="238"/>
      <c r="C193" s="238"/>
      <c r="D193" s="238"/>
      <c r="E193" s="241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38"/>
      <c r="Z193" s="238"/>
    </row>
    <row r="194" spans="1:26" ht="18">
      <c r="A194" s="238"/>
      <c r="B194" s="238"/>
      <c r="C194" s="238"/>
      <c r="D194" s="238"/>
      <c r="E194" s="241"/>
      <c r="F194" s="238"/>
      <c r="G194" s="238"/>
      <c r="H194" s="238"/>
      <c r="I194" s="238"/>
      <c r="J194" s="238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 s="238"/>
      <c r="V194" s="238"/>
      <c r="W194" s="238"/>
      <c r="X194" s="238"/>
      <c r="Y194" s="238"/>
      <c r="Z194" s="238"/>
    </row>
    <row r="195" spans="1:26" ht="18">
      <c r="A195" s="238"/>
      <c r="B195" s="238"/>
      <c r="C195" s="238"/>
      <c r="D195" s="238"/>
      <c r="E195" s="241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238"/>
      <c r="X195" s="238"/>
      <c r="Y195" s="238"/>
      <c r="Z195" s="238"/>
    </row>
    <row r="196" spans="1:26" ht="18">
      <c r="A196" s="238"/>
      <c r="B196" s="238"/>
      <c r="C196" s="238"/>
      <c r="D196" s="238"/>
      <c r="E196" s="241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U196" s="238"/>
      <c r="V196" s="238"/>
      <c r="W196" s="238"/>
      <c r="X196" s="238"/>
      <c r="Y196" s="238"/>
      <c r="Z196" s="238"/>
    </row>
    <row r="197" spans="1:26" ht="18">
      <c r="A197" s="238"/>
      <c r="B197" s="238"/>
      <c r="C197" s="238"/>
      <c r="D197" s="238"/>
      <c r="E197" s="241"/>
      <c r="F197" s="238"/>
      <c r="G197" s="238"/>
      <c r="H197" s="238"/>
      <c r="I197" s="238"/>
      <c r="J197" s="238"/>
      <c r="K197" s="238"/>
      <c r="L197" s="238"/>
      <c r="M197" s="238"/>
      <c r="N197" s="238"/>
      <c r="O197" s="238"/>
      <c r="P197" s="238"/>
      <c r="Q197" s="238"/>
      <c r="R197" s="238"/>
      <c r="S197" s="238"/>
      <c r="T197" s="238"/>
      <c r="U197" s="238"/>
      <c r="V197" s="238"/>
      <c r="W197" s="238"/>
      <c r="X197" s="238"/>
      <c r="Y197" s="238"/>
      <c r="Z197" s="238"/>
    </row>
    <row r="198" spans="1:26" ht="18">
      <c r="A198" s="238"/>
      <c r="B198" s="238"/>
      <c r="C198" s="238"/>
      <c r="D198" s="238"/>
      <c r="E198" s="241"/>
      <c r="F198" s="238"/>
      <c r="G198" s="238"/>
      <c r="H198" s="238"/>
      <c r="I198" s="238"/>
      <c r="J198" s="238"/>
      <c r="K198" s="238"/>
      <c r="L198" s="238"/>
      <c r="M198" s="238"/>
      <c r="N198" s="238"/>
      <c r="O198" s="238"/>
      <c r="P198" s="238"/>
      <c r="Q198" s="238"/>
      <c r="R198" s="238"/>
      <c r="S198" s="238"/>
      <c r="T198" s="238"/>
      <c r="U198" s="238"/>
      <c r="V198" s="238"/>
      <c r="W198" s="238"/>
      <c r="X198" s="238"/>
      <c r="Y198" s="238"/>
      <c r="Z198" s="238"/>
    </row>
    <row r="199" spans="1:26" ht="18">
      <c r="A199" s="238"/>
      <c r="B199" s="238"/>
      <c r="C199" s="238"/>
      <c r="D199" s="238"/>
      <c r="E199" s="241"/>
      <c r="F199" s="238"/>
      <c r="G199" s="238"/>
      <c r="H199" s="238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</row>
    <row r="200" spans="1:26" ht="18">
      <c r="A200" s="238"/>
      <c r="B200" s="238"/>
      <c r="C200" s="238"/>
      <c r="D200" s="238"/>
      <c r="E200" s="241"/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 s="238"/>
      <c r="V200" s="238"/>
      <c r="W200" s="238"/>
      <c r="X200" s="238"/>
      <c r="Y200" s="238"/>
      <c r="Z200" s="238"/>
    </row>
    <row r="201" spans="1:26" ht="18">
      <c r="A201" s="238"/>
      <c r="B201" s="238"/>
      <c r="C201" s="238"/>
      <c r="D201" s="238"/>
      <c r="E201" s="241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</row>
    <row r="202" spans="1:26" ht="18">
      <c r="A202" s="238"/>
      <c r="B202" s="238"/>
      <c r="C202" s="238"/>
      <c r="D202" s="238"/>
      <c r="E202" s="241"/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</row>
    <row r="203" spans="1:26" ht="18">
      <c r="A203" s="238"/>
      <c r="B203" s="238"/>
      <c r="C203" s="238"/>
      <c r="D203" s="238"/>
      <c r="E203" s="241"/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 s="238"/>
      <c r="V203" s="238"/>
      <c r="W203" s="238"/>
      <c r="X203" s="238"/>
      <c r="Y203" s="238"/>
      <c r="Z203" s="238"/>
    </row>
    <row r="204" spans="1:26" ht="18">
      <c r="A204" s="238"/>
      <c r="B204" s="238"/>
      <c r="C204" s="238"/>
      <c r="D204" s="238"/>
      <c r="E204" s="241"/>
      <c r="F204" s="238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238"/>
      <c r="Z204" s="238"/>
    </row>
    <row r="205" spans="1:26" ht="18">
      <c r="A205" s="238"/>
      <c r="B205" s="238"/>
      <c r="C205" s="238"/>
      <c r="D205" s="238"/>
      <c r="E205" s="241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  <c r="X205" s="238"/>
      <c r="Y205" s="238"/>
      <c r="Z205" s="238"/>
    </row>
    <row r="206" spans="1:26" ht="18">
      <c r="A206" s="238"/>
      <c r="B206" s="238"/>
      <c r="C206" s="238"/>
      <c r="D206" s="238"/>
      <c r="E206" s="241"/>
      <c r="F206" s="238"/>
      <c r="G206" s="238"/>
      <c r="H206" s="238"/>
      <c r="I206" s="238"/>
      <c r="J206" s="238"/>
      <c r="K206" s="238"/>
      <c r="L206" s="238"/>
      <c r="M206" s="238"/>
      <c r="N206" s="238"/>
      <c r="O206" s="238"/>
      <c r="P206" s="238"/>
      <c r="Q206" s="238"/>
      <c r="R206" s="238"/>
      <c r="S206" s="238"/>
      <c r="T206" s="238"/>
      <c r="U206" s="238"/>
      <c r="V206" s="238"/>
      <c r="W206" s="238"/>
      <c r="X206" s="238"/>
      <c r="Y206" s="238"/>
      <c r="Z206" s="238"/>
    </row>
    <row r="207" spans="1:26" ht="18">
      <c r="A207" s="238"/>
      <c r="B207" s="238"/>
      <c r="C207" s="238"/>
      <c r="D207" s="238"/>
      <c r="E207" s="241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</row>
    <row r="208" spans="1:26" ht="18">
      <c r="A208" s="238"/>
      <c r="B208" s="238"/>
      <c r="C208" s="238"/>
      <c r="D208" s="238"/>
      <c r="E208" s="241"/>
      <c r="F208" s="238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  <c r="X208" s="238"/>
      <c r="Y208" s="238"/>
      <c r="Z208" s="238"/>
    </row>
    <row r="209" spans="1:26" ht="18">
      <c r="A209" s="238"/>
      <c r="B209" s="238"/>
      <c r="C209" s="238"/>
      <c r="D209" s="238"/>
      <c r="E209" s="241"/>
      <c r="F209" s="238"/>
      <c r="G209" s="238"/>
      <c r="H209" s="238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  <c r="X209" s="238"/>
      <c r="Y209" s="238"/>
      <c r="Z209" s="238"/>
    </row>
    <row r="210" spans="1:26" ht="18">
      <c r="A210" s="238"/>
      <c r="B210" s="238"/>
      <c r="C210" s="238"/>
      <c r="D210" s="238"/>
      <c r="E210" s="241"/>
      <c r="F210" s="238"/>
      <c r="G210" s="238"/>
      <c r="H210" s="238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</row>
    <row r="211" spans="1:26" ht="18">
      <c r="A211" s="238"/>
      <c r="B211" s="238"/>
      <c r="C211" s="238"/>
      <c r="D211" s="238"/>
      <c r="E211" s="241"/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 s="238"/>
      <c r="V211" s="238"/>
      <c r="W211" s="238"/>
      <c r="X211" s="238"/>
      <c r="Y211" s="238"/>
      <c r="Z211" s="238"/>
    </row>
    <row r="212" spans="1:26" ht="18">
      <c r="A212" s="238"/>
      <c r="B212" s="238"/>
      <c r="C212" s="238"/>
      <c r="D212" s="238"/>
      <c r="E212" s="241"/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</row>
    <row r="213" spans="1:26" ht="18">
      <c r="A213" s="238"/>
      <c r="B213" s="238"/>
      <c r="C213" s="238"/>
      <c r="D213" s="238"/>
      <c r="E213" s="241"/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238"/>
      <c r="Z213" s="238"/>
    </row>
    <row r="214" spans="1:26" ht="18">
      <c r="A214" s="238"/>
      <c r="B214" s="238"/>
      <c r="C214" s="238"/>
      <c r="D214" s="238"/>
      <c r="E214" s="241"/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</row>
    <row r="215" spans="1:26" ht="18">
      <c r="A215" s="238"/>
      <c r="B215" s="238"/>
      <c r="C215" s="238"/>
      <c r="D215" s="238"/>
      <c r="E215" s="241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  <c r="X215" s="238"/>
      <c r="Y215" s="238"/>
      <c r="Z215" s="238"/>
    </row>
    <row r="216" spans="1:26" ht="18">
      <c r="A216" s="238"/>
      <c r="B216" s="238"/>
      <c r="C216" s="238"/>
      <c r="D216" s="238"/>
      <c r="E216" s="241"/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  <c r="X216" s="238"/>
      <c r="Y216" s="238"/>
      <c r="Z216" s="238"/>
    </row>
    <row r="217" spans="1:26" ht="18">
      <c r="A217" s="238"/>
      <c r="B217" s="238"/>
      <c r="C217" s="238"/>
      <c r="D217" s="238"/>
      <c r="E217" s="241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38"/>
      <c r="Y217" s="238"/>
      <c r="Z217" s="238"/>
    </row>
    <row r="218" spans="1:26" ht="18">
      <c r="A218" s="238"/>
      <c r="B218" s="238"/>
      <c r="C218" s="238"/>
      <c r="D218" s="238"/>
      <c r="E218" s="241"/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  <c r="X218" s="238"/>
      <c r="Y218" s="238"/>
      <c r="Z218" s="238"/>
    </row>
    <row r="219" spans="1:26" ht="18">
      <c r="A219" s="238"/>
      <c r="B219" s="238"/>
      <c r="C219" s="238"/>
      <c r="D219" s="238"/>
      <c r="E219" s="241"/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8"/>
    </row>
    <row r="220" spans="1:26" ht="18">
      <c r="A220" s="238"/>
      <c r="B220" s="238"/>
      <c r="C220" s="238"/>
      <c r="D220" s="238"/>
      <c r="E220" s="241"/>
      <c r="F220" s="238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  <c r="X220" s="238"/>
      <c r="Y220" s="238"/>
      <c r="Z220" s="238"/>
    </row>
    <row r="221" spans="1:26" ht="18">
      <c r="A221" s="238"/>
      <c r="B221" s="238"/>
      <c r="C221" s="238"/>
      <c r="D221" s="238"/>
      <c r="E221" s="241"/>
      <c r="F221" s="238"/>
      <c r="G221" s="238"/>
      <c r="H221" s="238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  <c r="X221" s="238"/>
      <c r="Y221" s="238"/>
      <c r="Z221" s="238"/>
    </row>
    <row r="222" spans="1:26" ht="18">
      <c r="A222" s="238"/>
      <c r="B222" s="238"/>
      <c r="C222" s="238"/>
      <c r="D222" s="238"/>
      <c r="E222" s="241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 s="238"/>
      <c r="V222" s="238"/>
      <c r="W222" s="238"/>
      <c r="X222" s="238"/>
      <c r="Y222" s="238"/>
      <c r="Z222" s="238"/>
    </row>
    <row r="223" spans="1:26" ht="18">
      <c r="A223" s="238"/>
      <c r="B223" s="238"/>
      <c r="C223" s="238"/>
      <c r="D223" s="238"/>
      <c r="E223" s="241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  <c r="X223" s="238"/>
      <c r="Y223" s="238"/>
      <c r="Z223" s="238"/>
    </row>
    <row r="224" spans="1:26" ht="18">
      <c r="A224" s="238"/>
      <c r="B224" s="238"/>
      <c r="C224" s="238"/>
      <c r="D224" s="238"/>
      <c r="E224" s="241"/>
      <c r="F224" s="238"/>
      <c r="G224" s="238"/>
      <c r="H224" s="238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238"/>
      <c r="Z224" s="238"/>
    </row>
    <row r="225" spans="1:26" ht="18">
      <c r="A225" s="238"/>
      <c r="B225" s="238"/>
      <c r="C225" s="238"/>
      <c r="D225" s="238"/>
      <c r="E225" s="241"/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8"/>
      <c r="T225" s="238"/>
      <c r="U225" s="238"/>
      <c r="V225" s="238"/>
      <c r="W225" s="238"/>
      <c r="X225" s="238"/>
      <c r="Y225" s="238"/>
      <c r="Z225" s="238"/>
    </row>
    <row r="226" spans="1:26" ht="18">
      <c r="A226" s="238"/>
      <c r="B226" s="238"/>
      <c r="C226" s="238"/>
      <c r="D226" s="238"/>
      <c r="E226" s="241"/>
      <c r="F226" s="238"/>
      <c r="G226" s="238"/>
      <c r="H226" s="238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</row>
    <row r="227" spans="1:26" ht="18">
      <c r="A227" s="238"/>
      <c r="B227" s="238"/>
      <c r="C227" s="238"/>
      <c r="D227" s="238"/>
      <c r="E227" s="241"/>
      <c r="F227" s="238"/>
      <c r="G227" s="238"/>
      <c r="H227" s="238"/>
      <c r="I227" s="238"/>
      <c r="J227" s="238"/>
      <c r="K227" s="238"/>
      <c r="L227" s="238"/>
      <c r="M227" s="238"/>
      <c r="N227" s="238"/>
      <c r="O227" s="238"/>
      <c r="P227" s="238"/>
      <c r="Q227" s="238"/>
      <c r="R227" s="238"/>
      <c r="S227" s="238"/>
      <c r="T227" s="238"/>
      <c r="U227" s="238"/>
      <c r="V227" s="238"/>
      <c r="W227" s="238"/>
      <c r="X227" s="238"/>
      <c r="Y227" s="238"/>
      <c r="Z227" s="238"/>
    </row>
    <row r="228" spans="1:26" ht="18">
      <c r="A228" s="238"/>
      <c r="B228" s="238"/>
      <c r="C228" s="238"/>
      <c r="D228" s="238"/>
      <c r="E228" s="241"/>
      <c r="F228" s="238"/>
      <c r="G228" s="238"/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</row>
    <row r="229" spans="1:26" ht="18">
      <c r="A229" s="238"/>
      <c r="B229" s="238"/>
      <c r="C229" s="238"/>
      <c r="D229" s="238"/>
      <c r="E229" s="241"/>
      <c r="F229" s="238"/>
      <c r="G229" s="238"/>
      <c r="H229" s="238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T229" s="238"/>
      <c r="U229" s="238"/>
      <c r="V229" s="238"/>
      <c r="W229" s="238"/>
      <c r="X229" s="238"/>
      <c r="Y229" s="238"/>
      <c r="Z229" s="238"/>
    </row>
    <row r="230" spans="1:26" ht="18">
      <c r="A230" s="238"/>
      <c r="B230" s="238"/>
      <c r="C230" s="238"/>
      <c r="D230" s="238"/>
      <c r="E230" s="241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</row>
    <row r="231" spans="1:26" ht="18">
      <c r="A231" s="238"/>
      <c r="B231" s="238"/>
      <c r="C231" s="238"/>
      <c r="D231" s="238"/>
      <c r="E231" s="241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</row>
    <row r="232" spans="1:26" ht="18">
      <c r="A232" s="238"/>
      <c r="B232" s="238"/>
      <c r="C232" s="238"/>
      <c r="D232" s="238"/>
      <c r="E232" s="241"/>
      <c r="F232" s="238"/>
      <c r="G232" s="238"/>
      <c r="H232" s="238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</row>
    <row r="233" spans="1:26" ht="18">
      <c r="A233" s="238"/>
      <c r="B233" s="238"/>
      <c r="C233" s="238"/>
      <c r="D233" s="238"/>
      <c r="E233" s="241"/>
      <c r="F233" s="238"/>
      <c r="G233" s="238"/>
      <c r="H233" s="238"/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</row>
    <row r="234" spans="1:26" ht="18">
      <c r="A234" s="238"/>
      <c r="B234" s="238"/>
      <c r="C234" s="238"/>
      <c r="D234" s="238"/>
      <c r="E234" s="241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</row>
    <row r="235" spans="1:26" ht="18">
      <c r="A235" s="238"/>
      <c r="B235" s="238"/>
      <c r="C235" s="238"/>
      <c r="D235" s="238"/>
      <c r="E235" s="241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</row>
    <row r="236" spans="1:26" ht="18">
      <c r="A236" s="238"/>
      <c r="B236" s="238"/>
      <c r="C236" s="238"/>
      <c r="D236" s="238"/>
      <c r="E236" s="241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</row>
    <row r="237" spans="1:26" ht="18">
      <c r="A237" s="238"/>
      <c r="B237" s="238"/>
      <c r="C237" s="238"/>
      <c r="D237" s="238"/>
      <c r="E237" s="241"/>
      <c r="F237" s="238"/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  <c r="X237" s="238"/>
      <c r="Y237" s="238"/>
      <c r="Z237" s="238"/>
    </row>
    <row r="238" spans="1:26" ht="18">
      <c r="A238" s="238"/>
      <c r="B238" s="238"/>
      <c r="C238" s="238"/>
      <c r="D238" s="238"/>
      <c r="E238" s="241"/>
      <c r="F238" s="238"/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  <c r="X238" s="238"/>
      <c r="Y238" s="238"/>
      <c r="Z238" s="238"/>
    </row>
    <row r="239" spans="1:26" ht="18">
      <c r="A239" s="238"/>
      <c r="B239" s="238"/>
      <c r="C239" s="238"/>
      <c r="D239" s="238"/>
      <c r="E239" s="241"/>
      <c r="F239" s="238"/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238"/>
      <c r="X239" s="238"/>
      <c r="Y239" s="238"/>
      <c r="Z239" s="238"/>
    </row>
    <row r="240" spans="1:26" ht="18">
      <c r="A240" s="238"/>
      <c r="B240" s="238"/>
      <c r="C240" s="238"/>
      <c r="D240" s="238"/>
      <c r="E240" s="241"/>
      <c r="F240" s="238"/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  <c r="X240" s="238"/>
      <c r="Y240" s="238"/>
      <c r="Z240" s="238"/>
    </row>
    <row r="241" spans="1:26" ht="18">
      <c r="A241" s="238"/>
      <c r="B241" s="238"/>
      <c r="C241" s="238"/>
      <c r="D241" s="238"/>
      <c r="E241" s="241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  <c r="X241" s="238"/>
      <c r="Y241" s="238"/>
      <c r="Z241" s="238"/>
    </row>
    <row r="242" spans="1:26" ht="18">
      <c r="A242" s="238"/>
      <c r="B242" s="238"/>
      <c r="C242" s="238"/>
      <c r="D242" s="238"/>
      <c r="E242" s="241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</row>
    <row r="243" spans="1:26" ht="18">
      <c r="A243" s="238"/>
      <c r="B243" s="238"/>
      <c r="C243" s="238"/>
      <c r="D243" s="238"/>
      <c r="E243" s="241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  <c r="X243" s="238"/>
      <c r="Y243" s="238"/>
      <c r="Z243" s="238"/>
    </row>
    <row r="244" spans="1:26" ht="18">
      <c r="A244" s="238"/>
      <c r="B244" s="238"/>
      <c r="C244" s="238"/>
      <c r="D244" s="238"/>
      <c r="E244" s="241"/>
      <c r="F244" s="238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8"/>
      <c r="Y244" s="238"/>
      <c r="Z244" s="238"/>
    </row>
    <row r="245" spans="1:26" ht="18">
      <c r="A245" s="238"/>
      <c r="B245" s="238"/>
      <c r="C245" s="238"/>
      <c r="D245" s="238"/>
      <c r="E245" s="241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  <c r="X245" s="238"/>
      <c r="Y245" s="238"/>
      <c r="Z245" s="238"/>
    </row>
    <row r="246" spans="1:26" ht="18">
      <c r="A246" s="238"/>
      <c r="B246" s="238"/>
      <c r="C246" s="238"/>
      <c r="D246" s="238"/>
      <c r="E246" s="241"/>
      <c r="F246" s="238"/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238"/>
      <c r="Z246" s="238"/>
    </row>
    <row r="247" spans="1:26" ht="18">
      <c r="A247" s="238"/>
      <c r="B247" s="238"/>
      <c r="C247" s="238"/>
      <c r="D247" s="238"/>
      <c r="E247" s="241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238"/>
      <c r="Z247" s="238"/>
    </row>
    <row r="248" spans="1:26" ht="18">
      <c r="A248" s="238"/>
      <c r="B248" s="238"/>
      <c r="C248" s="238"/>
      <c r="D248" s="238"/>
      <c r="E248" s="241"/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  <c r="X248" s="238"/>
      <c r="Y248" s="238"/>
      <c r="Z248" s="238"/>
    </row>
    <row r="249" spans="1:26" ht="18">
      <c r="A249" s="238"/>
      <c r="B249" s="238"/>
      <c r="C249" s="238"/>
      <c r="D249" s="238"/>
      <c r="E249" s="241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  <c r="Z249" s="238"/>
    </row>
    <row r="250" spans="1:26" ht="18">
      <c r="A250" s="238"/>
      <c r="B250" s="238"/>
      <c r="C250" s="238"/>
      <c r="D250" s="238"/>
      <c r="E250" s="241"/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</row>
    <row r="251" spans="1:26" ht="18">
      <c r="A251" s="238"/>
      <c r="B251" s="238"/>
      <c r="C251" s="238"/>
      <c r="D251" s="238"/>
      <c r="E251" s="241"/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</row>
    <row r="252" spans="1:26" ht="18">
      <c r="A252" s="238"/>
      <c r="B252" s="238"/>
      <c r="C252" s="238"/>
      <c r="D252" s="238"/>
      <c r="E252" s="241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  <c r="X252" s="238"/>
      <c r="Y252" s="238"/>
      <c r="Z252" s="238"/>
    </row>
    <row r="253" spans="1:26" ht="18">
      <c r="A253" s="238"/>
      <c r="B253" s="238"/>
      <c r="C253" s="238"/>
      <c r="D253" s="238"/>
      <c r="E253" s="241"/>
      <c r="F253" s="238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238"/>
      <c r="X253" s="238"/>
      <c r="Y253" s="238"/>
      <c r="Z253" s="238"/>
    </row>
    <row r="254" spans="1:26" ht="18">
      <c r="A254" s="238"/>
      <c r="B254" s="238"/>
      <c r="C254" s="238"/>
      <c r="D254" s="238"/>
      <c r="E254" s="241"/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</row>
    <row r="255" spans="1:26" ht="18">
      <c r="A255" s="238"/>
      <c r="B255" s="238"/>
      <c r="C255" s="238"/>
      <c r="D255" s="238"/>
      <c r="E255" s="241"/>
      <c r="F255" s="238"/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</row>
    <row r="256" spans="1:26" ht="18">
      <c r="A256" s="238"/>
      <c r="B256" s="238"/>
      <c r="C256" s="238"/>
      <c r="D256" s="238"/>
      <c r="E256" s="241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</row>
    <row r="257" spans="1:26" ht="18">
      <c r="A257" s="238"/>
      <c r="B257" s="238"/>
      <c r="C257" s="238"/>
      <c r="D257" s="238"/>
      <c r="E257" s="241"/>
      <c r="F257" s="238"/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</row>
    <row r="258" spans="1:26" ht="18">
      <c r="A258" s="238"/>
      <c r="B258" s="238"/>
      <c r="C258" s="238"/>
      <c r="D258" s="238"/>
      <c r="E258" s="241"/>
      <c r="F258" s="238"/>
      <c r="G258" s="238"/>
      <c r="H258" s="238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  <c r="X258" s="238"/>
      <c r="Y258" s="238"/>
      <c r="Z258" s="238"/>
    </row>
    <row r="259" spans="1:26" ht="18">
      <c r="A259" s="238"/>
      <c r="B259" s="238"/>
      <c r="C259" s="238"/>
      <c r="D259" s="238"/>
      <c r="E259" s="241"/>
      <c r="F259" s="238"/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  <c r="X259" s="238"/>
      <c r="Y259" s="238"/>
      <c r="Z259" s="238"/>
    </row>
    <row r="260" spans="1:26" ht="18">
      <c r="A260" s="238"/>
      <c r="B260" s="238"/>
      <c r="C260" s="238"/>
      <c r="D260" s="238"/>
      <c r="E260" s="241"/>
      <c r="F260" s="238"/>
      <c r="G260" s="238"/>
      <c r="H260" s="238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</row>
    <row r="261" spans="1:26" ht="18">
      <c r="A261" s="238"/>
      <c r="B261" s="238"/>
      <c r="C261" s="238"/>
      <c r="D261" s="238"/>
      <c r="E261" s="241"/>
      <c r="F261" s="238"/>
      <c r="G261" s="238"/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</row>
    <row r="262" spans="1:26" ht="18">
      <c r="A262" s="238"/>
      <c r="B262" s="238"/>
      <c r="C262" s="238"/>
      <c r="D262" s="238"/>
      <c r="E262" s="241"/>
      <c r="F262" s="238"/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  <c r="X262" s="238"/>
      <c r="Y262" s="238"/>
      <c r="Z262" s="238"/>
    </row>
    <row r="263" spans="1:26" ht="18">
      <c r="A263" s="238"/>
      <c r="B263" s="238"/>
      <c r="C263" s="238"/>
      <c r="D263" s="238"/>
      <c r="E263" s="241"/>
      <c r="F263" s="238"/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8"/>
    </row>
    <row r="264" spans="1:26" ht="18">
      <c r="A264" s="238"/>
      <c r="B264" s="238"/>
      <c r="C264" s="238"/>
      <c r="D264" s="238"/>
      <c r="E264" s="241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</row>
    <row r="265" spans="1:26" ht="18">
      <c r="A265" s="238"/>
      <c r="B265" s="238"/>
      <c r="C265" s="238"/>
      <c r="D265" s="238"/>
      <c r="E265" s="241"/>
      <c r="F265" s="238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</row>
    <row r="266" spans="1:26" ht="18">
      <c r="A266" s="238"/>
      <c r="B266" s="238"/>
      <c r="C266" s="238"/>
      <c r="D266" s="238"/>
      <c r="E266" s="241"/>
      <c r="F266" s="238"/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  <c r="X266" s="238"/>
      <c r="Y266" s="238"/>
      <c r="Z266" s="238"/>
    </row>
    <row r="267" spans="1:26" ht="18">
      <c r="A267" s="238"/>
      <c r="B267" s="238"/>
      <c r="C267" s="238"/>
      <c r="D267" s="238"/>
      <c r="E267" s="241"/>
      <c r="F267" s="238"/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</row>
    <row r="268" spans="1:26" ht="18">
      <c r="A268" s="238"/>
      <c r="B268" s="238"/>
      <c r="C268" s="238"/>
      <c r="D268" s="238"/>
      <c r="E268" s="241"/>
      <c r="F268" s="238"/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</row>
    <row r="269" spans="1:26" ht="18">
      <c r="A269" s="238"/>
      <c r="B269" s="238"/>
      <c r="C269" s="238"/>
      <c r="D269" s="238"/>
      <c r="E269" s="241"/>
      <c r="F269" s="238"/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</row>
    <row r="270" spans="1:26" ht="18">
      <c r="A270" s="238"/>
      <c r="B270" s="238"/>
      <c r="C270" s="238"/>
      <c r="D270" s="238"/>
      <c r="E270" s="241"/>
      <c r="F270" s="238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</row>
    <row r="271" spans="1:26" ht="18">
      <c r="A271" s="238"/>
      <c r="B271" s="238"/>
      <c r="C271" s="238"/>
      <c r="D271" s="238"/>
      <c r="E271" s="241"/>
      <c r="F271" s="238"/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</row>
    <row r="272" spans="1:26" ht="18">
      <c r="A272" s="238"/>
      <c r="B272" s="238"/>
      <c r="C272" s="238"/>
      <c r="D272" s="238"/>
      <c r="E272" s="241"/>
      <c r="F272" s="238"/>
      <c r="G272" s="238"/>
      <c r="H272" s="238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  <c r="X272" s="238"/>
      <c r="Y272" s="238"/>
      <c r="Z272" s="238"/>
    </row>
    <row r="273" spans="1:26" ht="18">
      <c r="A273" s="238"/>
      <c r="B273" s="238"/>
      <c r="C273" s="238"/>
      <c r="D273" s="238"/>
      <c r="E273" s="241"/>
      <c r="F273" s="238"/>
      <c r="G273" s="238"/>
      <c r="H273" s="238"/>
      <c r="I273" s="238"/>
      <c r="J273" s="238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238"/>
      <c r="X273" s="238"/>
      <c r="Y273" s="238"/>
      <c r="Z273" s="238"/>
    </row>
    <row r="274" spans="1:26" ht="18">
      <c r="A274" s="238"/>
      <c r="B274" s="238"/>
      <c r="C274" s="238"/>
      <c r="D274" s="238"/>
      <c r="E274" s="241"/>
      <c r="F274" s="238"/>
      <c r="G274" s="238"/>
      <c r="H274" s="238"/>
      <c r="I274" s="238"/>
      <c r="J274" s="238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238"/>
      <c r="X274" s="238"/>
      <c r="Y274" s="238"/>
      <c r="Z274" s="238"/>
    </row>
    <row r="275" spans="1:26" ht="18">
      <c r="A275" s="238"/>
      <c r="B275" s="238"/>
      <c r="C275" s="238"/>
      <c r="D275" s="238"/>
      <c r="E275" s="241"/>
      <c r="F275" s="238"/>
      <c r="G275" s="238"/>
      <c r="H275" s="238"/>
      <c r="I275" s="238"/>
      <c r="J275" s="238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238"/>
      <c r="X275" s="238"/>
      <c r="Y275" s="238"/>
      <c r="Z275" s="238"/>
    </row>
    <row r="276" spans="1:26" ht="18">
      <c r="A276" s="238"/>
      <c r="B276" s="238"/>
      <c r="C276" s="238"/>
      <c r="D276" s="238"/>
      <c r="E276" s="241"/>
      <c r="F276" s="238"/>
      <c r="G276" s="238"/>
      <c r="H276" s="238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238"/>
      <c r="X276" s="238"/>
      <c r="Y276" s="238"/>
      <c r="Z276" s="238"/>
    </row>
    <row r="277" spans="1:26" ht="18">
      <c r="A277" s="238"/>
      <c r="B277" s="238"/>
      <c r="C277" s="238"/>
      <c r="D277" s="238"/>
      <c r="E277" s="241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  <c r="X277" s="238"/>
      <c r="Y277" s="238"/>
      <c r="Z277" s="238"/>
    </row>
    <row r="278" spans="1:26" ht="18">
      <c r="A278" s="238"/>
      <c r="B278" s="238"/>
      <c r="C278" s="238"/>
      <c r="D278" s="238"/>
      <c r="E278" s="241"/>
      <c r="F278" s="238"/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  <c r="X278" s="238"/>
      <c r="Y278" s="238"/>
      <c r="Z278" s="238"/>
    </row>
    <row r="279" spans="1:26" ht="18">
      <c r="A279" s="238"/>
      <c r="B279" s="238"/>
      <c r="C279" s="238"/>
      <c r="D279" s="238"/>
      <c r="E279" s="241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  <c r="X279" s="238"/>
      <c r="Y279" s="238"/>
      <c r="Z279" s="238"/>
    </row>
    <row r="280" spans="1:26" ht="18">
      <c r="A280" s="238"/>
      <c r="B280" s="238"/>
      <c r="C280" s="238"/>
      <c r="D280" s="238"/>
      <c r="E280" s="241"/>
      <c r="F280" s="238"/>
      <c r="G280" s="238"/>
      <c r="H280" s="238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238"/>
      <c r="X280" s="238"/>
      <c r="Y280" s="238"/>
      <c r="Z280" s="238"/>
    </row>
    <row r="281" spans="1:26" ht="18">
      <c r="A281" s="238"/>
      <c r="B281" s="238"/>
      <c r="C281" s="238"/>
      <c r="D281" s="238"/>
      <c r="E281" s="241"/>
      <c r="F281" s="238"/>
      <c r="G281" s="238"/>
      <c r="H281" s="238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238"/>
      <c r="X281" s="238"/>
      <c r="Y281" s="238"/>
      <c r="Z281" s="238"/>
    </row>
    <row r="282" spans="1:26" ht="18">
      <c r="A282" s="238"/>
      <c r="B282" s="238"/>
      <c r="C282" s="238"/>
      <c r="D282" s="238"/>
      <c r="E282" s="241"/>
      <c r="F282" s="238"/>
      <c r="G282" s="238"/>
      <c r="H282" s="238"/>
      <c r="I282" s="238"/>
      <c r="J282" s="238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8"/>
      <c r="W282" s="238"/>
      <c r="X282" s="238"/>
      <c r="Y282" s="238"/>
      <c r="Z282" s="238"/>
    </row>
    <row r="283" spans="1:26" ht="18">
      <c r="A283" s="238"/>
      <c r="B283" s="238"/>
      <c r="C283" s="238"/>
      <c r="D283" s="238"/>
      <c r="E283" s="241"/>
      <c r="F283" s="238"/>
      <c r="G283" s="238"/>
      <c r="H283" s="238"/>
      <c r="I283" s="238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238"/>
      <c r="X283" s="238"/>
      <c r="Y283" s="238"/>
      <c r="Z283" s="238"/>
    </row>
    <row r="284" spans="1:26" ht="18">
      <c r="A284" s="238"/>
      <c r="B284" s="238"/>
      <c r="C284" s="238"/>
      <c r="D284" s="238"/>
      <c r="E284" s="241"/>
      <c r="F284" s="238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</row>
    <row r="285" spans="1:26" ht="18">
      <c r="A285" s="238"/>
      <c r="B285" s="238"/>
      <c r="C285" s="238"/>
      <c r="D285" s="238"/>
      <c r="E285" s="241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</row>
    <row r="286" spans="1:26" ht="18">
      <c r="A286" s="238"/>
      <c r="B286" s="238"/>
      <c r="C286" s="238"/>
      <c r="D286" s="238"/>
      <c r="E286" s="241"/>
      <c r="F286" s="238"/>
      <c r="G286" s="238"/>
      <c r="H286" s="238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238"/>
      <c r="X286" s="238"/>
      <c r="Y286" s="238"/>
      <c r="Z286" s="238"/>
    </row>
    <row r="287" spans="1:26" ht="18">
      <c r="A287" s="238"/>
      <c r="B287" s="238"/>
      <c r="C287" s="238"/>
      <c r="D287" s="238"/>
      <c r="E287" s="241"/>
      <c r="F287" s="238"/>
      <c r="G287" s="238"/>
      <c r="H287" s="238"/>
      <c r="I287" s="238"/>
      <c r="J287" s="238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8"/>
      <c r="W287" s="238"/>
      <c r="X287" s="238"/>
      <c r="Y287" s="238"/>
      <c r="Z287" s="238"/>
    </row>
    <row r="288" spans="1:26" ht="18">
      <c r="A288" s="238"/>
      <c r="B288" s="238"/>
      <c r="C288" s="238"/>
      <c r="D288" s="238"/>
      <c r="E288" s="241"/>
      <c r="F288" s="238"/>
      <c r="G288" s="238"/>
      <c r="H288" s="238"/>
      <c r="I288" s="238"/>
      <c r="J288" s="238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8"/>
      <c r="W288" s="238"/>
      <c r="X288" s="238"/>
      <c r="Y288" s="238"/>
      <c r="Z288" s="238"/>
    </row>
    <row r="289" spans="1:26" ht="18">
      <c r="A289" s="238"/>
      <c r="B289" s="238"/>
      <c r="C289" s="238"/>
      <c r="D289" s="238"/>
      <c r="E289" s="241"/>
      <c r="F289" s="238"/>
      <c r="G289" s="238"/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</row>
    <row r="290" spans="1:26" ht="18">
      <c r="A290" s="238"/>
      <c r="B290" s="238"/>
      <c r="C290" s="238"/>
      <c r="D290" s="238"/>
      <c r="E290" s="241"/>
      <c r="F290" s="238"/>
      <c r="G290" s="238"/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</row>
    <row r="291" spans="1:26" ht="18">
      <c r="A291" s="238"/>
      <c r="B291" s="238"/>
      <c r="C291" s="238"/>
      <c r="D291" s="238"/>
      <c r="E291" s="241"/>
      <c r="F291" s="238"/>
      <c r="G291" s="238"/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</row>
    <row r="292" spans="1:26" ht="18">
      <c r="A292" s="238"/>
      <c r="B292" s="238"/>
      <c r="C292" s="238"/>
      <c r="D292" s="238"/>
      <c r="E292" s="241"/>
      <c r="F292" s="238"/>
      <c r="G292" s="238"/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</row>
    <row r="293" spans="1:26" ht="18">
      <c r="A293" s="238"/>
      <c r="B293" s="238"/>
      <c r="C293" s="238"/>
      <c r="D293" s="238"/>
      <c r="E293" s="241"/>
      <c r="F293" s="238"/>
      <c r="G293" s="238"/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</row>
    <row r="294" spans="1:26" ht="18">
      <c r="A294" s="238"/>
      <c r="B294" s="238"/>
      <c r="C294" s="238"/>
      <c r="D294" s="238"/>
      <c r="E294" s="241"/>
      <c r="F294" s="238"/>
      <c r="G294" s="238"/>
      <c r="H294" s="238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</row>
    <row r="295" spans="1:26" ht="18">
      <c r="A295" s="238"/>
      <c r="B295" s="238"/>
      <c r="C295" s="238"/>
      <c r="D295" s="238"/>
      <c r="E295" s="241"/>
      <c r="F295" s="238"/>
      <c r="G295" s="238"/>
      <c r="H295" s="238"/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238"/>
      <c r="X295" s="238"/>
      <c r="Y295" s="238"/>
      <c r="Z295" s="238"/>
    </row>
    <row r="296" spans="1:26" ht="18">
      <c r="A296" s="238"/>
      <c r="B296" s="238"/>
      <c r="C296" s="238"/>
      <c r="D296" s="238"/>
      <c r="E296" s="241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</row>
    <row r="297" spans="1:26" ht="18">
      <c r="A297" s="238"/>
      <c r="B297" s="238"/>
      <c r="C297" s="238"/>
      <c r="D297" s="238"/>
      <c r="E297" s="241"/>
      <c r="F297" s="238"/>
      <c r="G297" s="238"/>
      <c r="H297" s="238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238"/>
    </row>
    <row r="298" spans="1:26" ht="18">
      <c r="A298" s="238"/>
      <c r="B298" s="238"/>
      <c r="C298" s="238"/>
      <c r="D298" s="238"/>
      <c r="E298" s="241"/>
      <c r="F298" s="238"/>
      <c r="G298" s="238"/>
      <c r="H298" s="238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8"/>
      <c r="Z298" s="238"/>
    </row>
    <row r="299" spans="1:26" ht="18">
      <c r="A299" s="238"/>
      <c r="B299" s="238"/>
      <c r="C299" s="238"/>
      <c r="D299" s="238"/>
      <c r="E299" s="241"/>
      <c r="F299" s="238"/>
      <c r="G299" s="238"/>
      <c r="H299" s="238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238"/>
      <c r="X299" s="238"/>
      <c r="Y299" s="238"/>
      <c r="Z299" s="238"/>
    </row>
    <row r="300" spans="1:26" ht="18">
      <c r="A300" s="238"/>
      <c r="B300" s="238"/>
      <c r="C300" s="238"/>
      <c r="D300" s="238"/>
      <c r="E300" s="241"/>
      <c r="F300" s="238"/>
      <c r="G300" s="238"/>
      <c r="H300" s="238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238"/>
      <c r="X300" s="238"/>
      <c r="Y300" s="238"/>
      <c r="Z300" s="238"/>
    </row>
    <row r="301" spans="1:26" ht="18">
      <c r="A301" s="238"/>
      <c r="B301" s="238"/>
      <c r="C301" s="238"/>
      <c r="D301" s="238"/>
      <c r="E301" s="241"/>
      <c r="F301" s="238"/>
      <c r="G301" s="238"/>
      <c r="H301" s="238"/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</row>
    <row r="302" spans="1:26" ht="18">
      <c r="A302" s="238"/>
      <c r="B302" s="238"/>
      <c r="C302" s="238"/>
      <c r="D302" s="238"/>
      <c r="E302" s="241"/>
      <c r="F302" s="238"/>
      <c r="G302" s="238"/>
      <c r="H302" s="238"/>
      <c r="I302" s="238"/>
      <c r="J302" s="238"/>
      <c r="K302" s="238"/>
      <c r="L302" s="238"/>
      <c r="M302" s="238"/>
      <c r="N302" s="238"/>
      <c r="O302" s="238"/>
      <c r="P302" s="238"/>
      <c r="Q302" s="238"/>
      <c r="R302" s="238"/>
      <c r="S302" s="238"/>
      <c r="T302" s="238"/>
      <c r="U302" s="238"/>
      <c r="V302" s="238"/>
      <c r="W302" s="238"/>
      <c r="X302" s="238"/>
      <c r="Y302" s="238"/>
      <c r="Z302" s="238"/>
    </row>
    <row r="303" spans="1:26" ht="18">
      <c r="A303" s="238"/>
      <c r="B303" s="238"/>
      <c r="C303" s="238"/>
      <c r="D303" s="238"/>
      <c r="E303" s="241"/>
      <c r="F303" s="238"/>
      <c r="G303" s="238"/>
      <c r="H303" s="238"/>
      <c r="I303" s="238"/>
      <c r="J303" s="238"/>
      <c r="K303" s="238"/>
      <c r="L303" s="238"/>
      <c r="M303" s="238"/>
      <c r="N303" s="238"/>
      <c r="O303" s="238"/>
      <c r="P303" s="238"/>
      <c r="Q303" s="238"/>
      <c r="R303" s="238"/>
      <c r="S303" s="238"/>
      <c r="T303" s="238"/>
      <c r="U303" s="238"/>
      <c r="V303" s="238"/>
      <c r="W303" s="238"/>
      <c r="X303" s="238"/>
      <c r="Y303" s="238"/>
      <c r="Z303" s="238"/>
    </row>
    <row r="304" spans="1:26" ht="18">
      <c r="A304" s="238"/>
      <c r="B304" s="238"/>
      <c r="C304" s="238"/>
      <c r="D304" s="238"/>
      <c r="E304" s="241"/>
      <c r="F304" s="238"/>
      <c r="G304" s="238"/>
      <c r="H304" s="238"/>
      <c r="I304" s="238"/>
      <c r="J304" s="238"/>
      <c r="K304" s="238"/>
      <c r="L304" s="238"/>
      <c r="M304" s="238"/>
      <c r="N304" s="238"/>
      <c r="O304" s="238"/>
      <c r="P304" s="238"/>
      <c r="Q304" s="238"/>
      <c r="R304" s="238"/>
      <c r="S304" s="238"/>
      <c r="T304" s="238"/>
      <c r="U304" s="238"/>
      <c r="V304" s="238"/>
      <c r="W304" s="238"/>
      <c r="X304" s="238"/>
      <c r="Y304" s="238"/>
      <c r="Z304" s="238"/>
    </row>
    <row r="305" spans="1:26" ht="18">
      <c r="A305" s="238"/>
      <c r="B305" s="238"/>
      <c r="C305" s="238"/>
      <c r="D305" s="238"/>
      <c r="E305" s="241"/>
      <c r="F305" s="238"/>
      <c r="G305" s="238"/>
      <c r="H305" s="238"/>
      <c r="I305" s="238"/>
      <c r="J305" s="238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38"/>
    </row>
    <row r="306" spans="1:26" ht="18">
      <c r="A306" s="238"/>
      <c r="B306" s="238"/>
      <c r="C306" s="238"/>
      <c r="D306" s="238"/>
      <c r="E306" s="241"/>
      <c r="F306" s="238"/>
      <c r="G306" s="238"/>
      <c r="H306" s="238"/>
      <c r="I306" s="238"/>
      <c r="J306" s="238"/>
      <c r="K306" s="238"/>
      <c r="L306" s="238"/>
      <c r="M306" s="238"/>
      <c r="N306" s="238"/>
      <c r="O306" s="238"/>
      <c r="P306" s="238"/>
      <c r="Q306" s="238"/>
      <c r="R306" s="238"/>
      <c r="S306" s="238"/>
      <c r="T306" s="238"/>
      <c r="U306" s="238"/>
      <c r="V306" s="238"/>
      <c r="W306" s="238"/>
      <c r="X306" s="238"/>
      <c r="Y306" s="238"/>
      <c r="Z306" s="238"/>
    </row>
    <row r="307" spans="1:26" ht="18">
      <c r="A307" s="238"/>
      <c r="B307" s="238"/>
      <c r="C307" s="238"/>
      <c r="D307" s="238"/>
      <c r="E307" s="241"/>
      <c r="F307" s="238"/>
      <c r="G307" s="238"/>
      <c r="H307" s="238"/>
      <c r="I307" s="238"/>
      <c r="J307" s="238"/>
      <c r="K307" s="238"/>
      <c r="L307" s="238"/>
      <c r="M307" s="238"/>
      <c r="N307" s="238"/>
      <c r="O307" s="238"/>
      <c r="P307" s="238"/>
      <c r="Q307" s="238"/>
      <c r="R307" s="238"/>
      <c r="S307" s="238"/>
      <c r="T307" s="238"/>
      <c r="U307" s="238"/>
      <c r="V307" s="238"/>
      <c r="W307" s="238"/>
      <c r="X307" s="238"/>
      <c r="Y307" s="238"/>
      <c r="Z307" s="238"/>
    </row>
    <row r="308" spans="1:26" ht="18">
      <c r="A308" s="238"/>
      <c r="B308" s="238"/>
      <c r="C308" s="238"/>
      <c r="D308" s="238"/>
      <c r="E308" s="241"/>
      <c r="F308" s="238"/>
      <c r="G308" s="238"/>
      <c r="H308" s="238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</row>
    <row r="309" spans="1:26" ht="18">
      <c r="A309" s="238"/>
      <c r="B309" s="238"/>
      <c r="C309" s="238"/>
      <c r="D309" s="238"/>
      <c r="E309" s="241"/>
      <c r="F309" s="238"/>
      <c r="G309" s="238"/>
      <c r="H309" s="238"/>
      <c r="I309" s="238"/>
      <c r="J309" s="238"/>
      <c r="K309" s="238"/>
      <c r="L309" s="238"/>
      <c r="M309" s="238"/>
      <c r="N309" s="238"/>
      <c r="O309" s="238"/>
      <c r="P309" s="238"/>
      <c r="Q309" s="238"/>
      <c r="R309" s="238"/>
      <c r="S309" s="238"/>
      <c r="T309" s="238"/>
      <c r="U309" s="238"/>
      <c r="V309" s="238"/>
      <c r="W309" s="238"/>
      <c r="X309" s="238"/>
      <c r="Y309" s="238"/>
      <c r="Z309" s="238"/>
    </row>
    <row r="310" spans="1:26" ht="18">
      <c r="A310" s="238"/>
      <c r="B310" s="238"/>
      <c r="C310" s="238"/>
      <c r="D310" s="238"/>
      <c r="E310" s="241"/>
      <c r="F310" s="238"/>
      <c r="G310" s="238"/>
      <c r="H310" s="238"/>
      <c r="I310" s="238"/>
      <c r="J310" s="238"/>
      <c r="K310" s="238"/>
      <c r="L310" s="238"/>
      <c r="M310" s="238"/>
      <c r="N310" s="238"/>
      <c r="O310" s="238"/>
      <c r="P310" s="238"/>
      <c r="Q310" s="238"/>
      <c r="R310" s="238"/>
      <c r="S310" s="238"/>
      <c r="T310" s="238"/>
      <c r="U310" s="238"/>
      <c r="V310" s="238"/>
      <c r="W310" s="238"/>
      <c r="X310" s="238"/>
      <c r="Y310" s="238"/>
      <c r="Z310" s="238"/>
    </row>
    <row r="311" spans="1:26" ht="18">
      <c r="A311" s="238"/>
      <c r="B311" s="238"/>
      <c r="C311" s="238"/>
      <c r="D311" s="238"/>
      <c r="E311" s="241"/>
      <c r="F311" s="238"/>
      <c r="G311" s="238"/>
      <c r="H311" s="238"/>
      <c r="I311" s="238"/>
      <c r="J311" s="238"/>
      <c r="K311" s="238"/>
      <c r="L311" s="238"/>
      <c r="M311" s="238"/>
      <c r="N311" s="238"/>
      <c r="O311" s="238"/>
      <c r="P311" s="238"/>
      <c r="Q311" s="238"/>
      <c r="R311" s="238"/>
      <c r="S311" s="238"/>
      <c r="T311" s="238"/>
      <c r="U311" s="238"/>
      <c r="V311" s="238"/>
      <c r="W311" s="238"/>
      <c r="X311" s="238"/>
      <c r="Y311" s="238"/>
      <c r="Z311" s="238"/>
    </row>
    <row r="312" spans="1:26" ht="18">
      <c r="A312" s="238"/>
      <c r="B312" s="238"/>
      <c r="C312" s="238"/>
      <c r="D312" s="238"/>
      <c r="E312" s="241"/>
      <c r="F312" s="238"/>
      <c r="G312" s="238"/>
      <c r="H312" s="238"/>
      <c r="I312" s="238"/>
      <c r="J312" s="238"/>
      <c r="K312" s="238"/>
      <c r="L312" s="238"/>
      <c r="M312" s="238"/>
      <c r="N312" s="238"/>
      <c r="O312" s="238"/>
      <c r="P312" s="238"/>
      <c r="Q312" s="238"/>
      <c r="R312" s="238"/>
      <c r="S312" s="238"/>
      <c r="T312" s="238"/>
      <c r="U312" s="238"/>
      <c r="V312" s="238"/>
      <c r="W312" s="238"/>
      <c r="X312" s="238"/>
      <c r="Y312" s="238"/>
      <c r="Z312" s="238"/>
    </row>
    <row r="313" spans="1:26" ht="18">
      <c r="A313" s="238"/>
      <c r="B313" s="238"/>
      <c r="C313" s="238"/>
      <c r="D313" s="238"/>
      <c r="E313" s="241"/>
      <c r="F313" s="238"/>
      <c r="G313" s="238"/>
      <c r="H313" s="238"/>
      <c r="I313" s="238"/>
      <c r="J313" s="238"/>
      <c r="K313" s="238"/>
      <c r="L313" s="238"/>
      <c r="M313" s="238"/>
      <c r="N313" s="238"/>
      <c r="O313" s="238"/>
      <c r="P313" s="238"/>
      <c r="Q313" s="238"/>
      <c r="R313" s="238"/>
      <c r="S313" s="238"/>
      <c r="T313" s="238"/>
      <c r="U313" s="238"/>
      <c r="V313" s="238"/>
      <c r="W313" s="238"/>
      <c r="X313" s="238"/>
      <c r="Y313" s="238"/>
      <c r="Z313" s="238"/>
    </row>
    <row r="314" spans="1:26" ht="18">
      <c r="A314" s="238"/>
      <c r="B314" s="238"/>
      <c r="C314" s="238"/>
      <c r="D314" s="238"/>
      <c r="E314" s="241"/>
      <c r="F314" s="238"/>
      <c r="G314" s="238"/>
      <c r="H314" s="238"/>
      <c r="I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238"/>
      <c r="X314" s="238"/>
      <c r="Y314" s="238"/>
      <c r="Z314" s="238"/>
    </row>
    <row r="315" spans="1:26" ht="18">
      <c r="A315" s="238"/>
      <c r="B315" s="238"/>
      <c r="C315" s="238"/>
      <c r="D315" s="238"/>
      <c r="E315" s="241"/>
      <c r="F315" s="238"/>
      <c r="G315" s="238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238"/>
      <c r="X315" s="238"/>
      <c r="Y315" s="238"/>
      <c r="Z315" s="238"/>
    </row>
    <row r="316" spans="1:26" ht="18">
      <c r="A316" s="238"/>
      <c r="B316" s="238"/>
      <c r="C316" s="238"/>
      <c r="D316" s="238"/>
      <c r="E316" s="241"/>
      <c r="F316" s="238"/>
      <c r="G316" s="238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238"/>
      <c r="X316" s="238"/>
      <c r="Y316" s="238"/>
      <c r="Z316" s="238"/>
    </row>
    <row r="317" spans="1:26" ht="18">
      <c r="A317" s="238"/>
      <c r="B317" s="238"/>
      <c r="C317" s="238"/>
      <c r="D317" s="238"/>
      <c r="E317" s="241"/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8"/>
      <c r="W317" s="238"/>
      <c r="X317" s="238"/>
      <c r="Y317" s="238"/>
      <c r="Z317" s="238"/>
    </row>
    <row r="318" spans="1:26" ht="18">
      <c r="A318" s="238"/>
      <c r="B318" s="238"/>
      <c r="C318" s="238"/>
      <c r="D318" s="238"/>
      <c r="E318" s="241"/>
      <c r="F318" s="238"/>
      <c r="G318" s="238"/>
      <c r="H318" s="238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8"/>
      <c r="W318" s="238"/>
      <c r="X318" s="238"/>
      <c r="Y318" s="238"/>
      <c r="Z318" s="238"/>
    </row>
    <row r="319" spans="1:26" ht="18">
      <c r="A319" s="238"/>
      <c r="B319" s="238"/>
      <c r="C319" s="238"/>
      <c r="D319" s="238"/>
      <c r="E319" s="241"/>
      <c r="F319" s="238"/>
      <c r="G319" s="238"/>
      <c r="H319" s="238"/>
      <c r="I319" s="238"/>
      <c r="J319" s="238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8"/>
      <c r="W319" s="238"/>
      <c r="X319" s="238"/>
      <c r="Y319" s="238"/>
      <c r="Z319" s="238"/>
    </row>
    <row r="320" spans="1:26" ht="18">
      <c r="A320" s="238"/>
      <c r="B320" s="238"/>
      <c r="C320" s="238"/>
      <c r="D320" s="238"/>
      <c r="E320" s="241"/>
      <c r="F320" s="238"/>
      <c r="G320" s="238"/>
      <c r="H320" s="238"/>
      <c r="I320" s="238"/>
      <c r="J320" s="238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8"/>
      <c r="W320" s="238"/>
      <c r="X320" s="238"/>
      <c r="Y320" s="238"/>
      <c r="Z320" s="238"/>
    </row>
    <row r="321" spans="1:26" ht="18">
      <c r="A321" s="238"/>
      <c r="B321" s="238"/>
      <c r="C321" s="238"/>
      <c r="D321" s="238"/>
      <c r="E321" s="241"/>
      <c r="F321" s="238"/>
      <c r="G321" s="238"/>
      <c r="H321" s="238"/>
      <c r="I321" s="238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8"/>
      <c r="W321" s="238"/>
      <c r="X321" s="238"/>
      <c r="Y321" s="238"/>
      <c r="Z321" s="238"/>
    </row>
    <row r="322" spans="1:26" ht="18">
      <c r="A322" s="238"/>
      <c r="B322" s="238"/>
      <c r="C322" s="238"/>
      <c r="D322" s="238"/>
      <c r="E322" s="241"/>
      <c r="F322" s="238"/>
      <c r="G322" s="238"/>
      <c r="H322" s="238"/>
      <c r="I322" s="238"/>
      <c r="J322" s="238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238"/>
      <c r="X322" s="238"/>
      <c r="Y322" s="238"/>
      <c r="Z322" s="238"/>
    </row>
    <row r="323" spans="1:26" ht="18">
      <c r="A323" s="238"/>
      <c r="B323" s="238"/>
      <c r="C323" s="238"/>
      <c r="D323" s="238"/>
      <c r="E323" s="241"/>
      <c r="F323" s="238"/>
      <c r="G323" s="238"/>
      <c r="H323" s="238"/>
      <c r="I323" s="238"/>
      <c r="J323" s="238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8"/>
      <c r="W323" s="238"/>
      <c r="X323" s="238"/>
      <c r="Y323" s="238"/>
      <c r="Z323" s="238"/>
    </row>
    <row r="324" spans="1:26" ht="18">
      <c r="A324" s="238"/>
      <c r="B324" s="238"/>
      <c r="C324" s="238"/>
      <c r="D324" s="238"/>
      <c r="E324" s="241"/>
      <c r="F324" s="238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</row>
    <row r="325" spans="1:26" ht="18">
      <c r="A325" s="238"/>
      <c r="B325" s="238"/>
      <c r="C325" s="238"/>
      <c r="D325" s="238"/>
      <c r="E325" s="241"/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  <c r="Z325" s="238"/>
    </row>
    <row r="326" spans="1:26" ht="18">
      <c r="A326" s="238"/>
      <c r="B326" s="238"/>
      <c r="C326" s="238"/>
      <c r="D326" s="238"/>
      <c r="E326" s="241"/>
      <c r="F326" s="238"/>
      <c r="G326" s="238"/>
      <c r="H326" s="238"/>
      <c r="I326" s="238"/>
      <c r="J326" s="238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238"/>
      <c r="X326" s="238"/>
      <c r="Y326" s="238"/>
      <c r="Z326" s="238"/>
    </row>
    <row r="327" spans="1:26" ht="18">
      <c r="A327" s="238"/>
      <c r="B327" s="238"/>
      <c r="C327" s="238"/>
      <c r="D327" s="238"/>
      <c r="E327" s="241"/>
      <c r="F327" s="238"/>
      <c r="G327" s="238"/>
      <c r="H327" s="238"/>
      <c r="I327" s="238"/>
      <c r="J327" s="238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238"/>
      <c r="X327" s="238"/>
      <c r="Y327" s="238"/>
      <c r="Z327" s="238"/>
    </row>
    <row r="328" spans="1:26" ht="18">
      <c r="A328" s="238"/>
      <c r="B328" s="238"/>
      <c r="C328" s="238"/>
      <c r="D328" s="238"/>
      <c r="E328" s="241"/>
      <c r="F328" s="238"/>
      <c r="G328" s="238"/>
      <c r="H328" s="238"/>
      <c r="I328" s="238"/>
      <c r="J328" s="238"/>
      <c r="K328" s="238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238"/>
      <c r="W328" s="238"/>
      <c r="X328" s="238"/>
      <c r="Y328" s="238"/>
      <c r="Z328" s="238"/>
    </row>
    <row r="329" spans="1:26" ht="18">
      <c r="A329" s="238"/>
      <c r="B329" s="238"/>
      <c r="C329" s="238"/>
      <c r="D329" s="238"/>
      <c r="E329" s="241"/>
      <c r="F329" s="238"/>
      <c r="G329" s="238"/>
      <c r="H329" s="238"/>
      <c r="I329" s="238"/>
      <c r="J329" s="238"/>
      <c r="K329" s="238"/>
      <c r="L329" s="238"/>
      <c r="M329" s="238"/>
      <c r="N329" s="238"/>
      <c r="O329" s="238"/>
      <c r="P329" s="238"/>
      <c r="Q329" s="238"/>
      <c r="R329" s="238"/>
      <c r="S329" s="238"/>
      <c r="T329" s="238"/>
      <c r="U329" s="238"/>
      <c r="V329" s="238"/>
      <c r="W329" s="238"/>
      <c r="X329" s="238"/>
      <c r="Y329" s="238"/>
      <c r="Z329" s="238"/>
    </row>
    <row r="330" spans="1:26" ht="18">
      <c r="A330" s="238"/>
      <c r="B330" s="238"/>
      <c r="C330" s="238"/>
      <c r="D330" s="238"/>
      <c r="E330" s="241"/>
      <c r="F330" s="238"/>
      <c r="G330" s="238"/>
      <c r="H330" s="238"/>
      <c r="I330" s="238"/>
      <c r="J330" s="238"/>
      <c r="K330" s="238"/>
      <c r="L330" s="238"/>
      <c r="M330" s="238"/>
      <c r="N330" s="238"/>
      <c r="O330" s="238"/>
      <c r="P330" s="238"/>
      <c r="Q330" s="238"/>
      <c r="R330" s="238"/>
      <c r="S330" s="238"/>
      <c r="T330" s="238"/>
      <c r="U330" s="238"/>
      <c r="V330" s="238"/>
      <c r="W330" s="238"/>
      <c r="X330" s="238"/>
      <c r="Y330" s="238"/>
      <c r="Z330" s="238"/>
    </row>
    <row r="331" spans="1:26" ht="18">
      <c r="A331" s="238"/>
      <c r="B331" s="238"/>
      <c r="C331" s="238"/>
      <c r="D331" s="238"/>
      <c r="E331" s="241"/>
      <c r="F331" s="238"/>
      <c r="G331" s="238"/>
      <c r="H331" s="238"/>
      <c r="I331" s="238"/>
      <c r="J331" s="238"/>
      <c r="K331" s="238"/>
      <c r="L331" s="238"/>
      <c r="M331" s="238"/>
      <c r="N331" s="238"/>
      <c r="O331" s="238"/>
      <c r="P331" s="238"/>
      <c r="Q331" s="238"/>
      <c r="R331" s="238"/>
      <c r="S331" s="238"/>
      <c r="T331" s="238"/>
      <c r="U331" s="238"/>
      <c r="V331" s="238"/>
      <c r="W331" s="238"/>
      <c r="X331" s="238"/>
      <c r="Y331" s="238"/>
      <c r="Z331" s="238"/>
    </row>
    <row r="332" spans="1:26" ht="18">
      <c r="A332" s="238"/>
      <c r="B332" s="238"/>
      <c r="C332" s="238"/>
      <c r="D332" s="238"/>
      <c r="E332" s="241"/>
      <c r="F332" s="238"/>
      <c r="G332" s="238"/>
      <c r="H332" s="238"/>
      <c r="I332" s="238"/>
      <c r="J332" s="238"/>
      <c r="K332" s="238"/>
      <c r="L332" s="238"/>
      <c r="M332" s="238"/>
      <c r="N332" s="238"/>
      <c r="O332" s="238"/>
      <c r="P332" s="238"/>
      <c r="Q332" s="238"/>
      <c r="R332" s="238"/>
      <c r="S332" s="238"/>
      <c r="T332" s="238"/>
      <c r="U332" s="238"/>
      <c r="V332" s="238"/>
      <c r="W332" s="238"/>
      <c r="X332" s="238"/>
      <c r="Y332" s="238"/>
      <c r="Z332" s="238"/>
    </row>
    <row r="333" spans="1:26" ht="18">
      <c r="A333" s="238"/>
      <c r="B333" s="238"/>
      <c r="C333" s="238"/>
      <c r="D333" s="238"/>
      <c r="E333" s="241"/>
      <c r="F333" s="238"/>
      <c r="G333" s="238"/>
      <c r="H333" s="238"/>
      <c r="I333" s="238"/>
      <c r="J333" s="238"/>
      <c r="K333" s="238"/>
      <c r="L333" s="238"/>
      <c r="M333" s="238"/>
      <c r="N333" s="238"/>
      <c r="O333" s="238"/>
      <c r="P333" s="238"/>
      <c r="Q333" s="238"/>
      <c r="R333" s="238"/>
      <c r="S333" s="238"/>
      <c r="T333" s="238"/>
      <c r="U333" s="238"/>
      <c r="V333" s="238"/>
      <c r="W333" s="238"/>
      <c r="X333" s="238"/>
      <c r="Y333" s="238"/>
      <c r="Z333" s="238"/>
    </row>
    <row r="334" spans="1:26" ht="18">
      <c r="A334" s="238"/>
      <c r="B334" s="238"/>
      <c r="C334" s="238"/>
      <c r="D334" s="238"/>
      <c r="E334" s="241"/>
      <c r="F334" s="238"/>
      <c r="G334" s="238"/>
      <c r="H334" s="238"/>
      <c r="I334" s="238"/>
      <c r="J334" s="238"/>
      <c r="K334" s="238"/>
      <c r="L334" s="238"/>
      <c r="M334" s="238"/>
      <c r="N334" s="238"/>
      <c r="O334" s="238"/>
      <c r="P334" s="238"/>
      <c r="Q334" s="238"/>
      <c r="R334" s="238"/>
      <c r="S334" s="238"/>
      <c r="T334" s="238"/>
      <c r="U334" s="238"/>
      <c r="V334" s="238"/>
      <c r="W334" s="238"/>
      <c r="X334" s="238"/>
      <c r="Y334" s="238"/>
      <c r="Z334" s="238"/>
    </row>
    <row r="335" spans="1:26" ht="18">
      <c r="A335" s="238"/>
      <c r="B335" s="238"/>
      <c r="C335" s="238"/>
      <c r="D335" s="238"/>
      <c r="E335" s="241"/>
      <c r="F335" s="238"/>
      <c r="G335" s="238"/>
      <c r="H335" s="238"/>
      <c r="I335" s="238"/>
      <c r="J335" s="238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8"/>
      <c r="W335" s="238"/>
      <c r="X335" s="238"/>
      <c r="Y335" s="238"/>
      <c r="Z335" s="238"/>
    </row>
    <row r="336" spans="1:26" ht="18">
      <c r="A336" s="238"/>
      <c r="B336" s="238"/>
      <c r="C336" s="238"/>
      <c r="D336" s="238"/>
      <c r="E336" s="241"/>
      <c r="F336" s="238"/>
      <c r="G336" s="238"/>
      <c r="H336" s="238"/>
      <c r="I336" s="238"/>
      <c r="J336" s="238"/>
      <c r="K336" s="238"/>
      <c r="L336" s="238"/>
      <c r="M336" s="238"/>
      <c r="N336" s="238"/>
      <c r="O336" s="238"/>
      <c r="P336" s="238"/>
      <c r="Q336" s="238"/>
      <c r="R336" s="238"/>
      <c r="S336" s="238"/>
      <c r="T336" s="238"/>
      <c r="U336" s="238"/>
      <c r="V336" s="238"/>
      <c r="W336" s="238"/>
      <c r="X336" s="238"/>
      <c r="Y336" s="238"/>
      <c r="Z336" s="238"/>
    </row>
    <row r="337" spans="1:26" ht="18">
      <c r="A337" s="238"/>
      <c r="B337" s="238"/>
      <c r="C337" s="238"/>
      <c r="D337" s="238"/>
      <c r="E337" s="241"/>
      <c r="F337" s="238"/>
      <c r="G337" s="238"/>
      <c r="H337" s="238"/>
      <c r="I337" s="238"/>
      <c r="J337" s="238"/>
      <c r="K337" s="238"/>
      <c r="L337" s="238"/>
      <c r="M337" s="238"/>
      <c r="N337" s="238"/>
      <c r="O337" s="238"/>
      <c r="P337" s="238"/>
      <c r="Q337" s="238"/>
      <c r="R337" s="238"/>
      <c r="S337" s="238"/>
      <c r="T337" s="238"/>
      <c r="U337" s="238"/>
      <c r="V337" s="238"/>
      <c r="W337" s="238"/>
      <c r="X337" s="238"/>
      <c r="Y337" s="238"/>
      <c r="Z337" s="238"/>
    </row>
    <row r="338" spans="1:26" ht="18">
      <c r="A338" s="238"/>
      <c r="B338" s="238"/>
      <c r="C338" s="238"/>
      <c r="D338" s="238"/>
      <c r="E338" s="241"/>
      <c r="F338" s="238"/>
      <c r="G338" s="238"/>
      <c r="H338" s="238"/>
      <c r="I338" s="238"/>
      <c r="J338" s="238"/>
      <c r="K338" s="238"/>
      <c r="L338" s="238"/>
      <c r="M338" s="238"/>
      <c r="N338" s="238"/>
      <c r="O338" s="238"/>
      <c r="P338" s="238"/>
      <c r="Q338" s="238"/>
      <c r="R338" s="238"/>
      <c r="S338" s="238"/>
      <c r="T338" s="238"/>
      <c r="U338" s="238"/>
      <c r="V338" s="238"/>
      <c r="W338" s="238"/>
      <c r="X338" s="238"/>
      <c r="Y338" s="238"/>
      <c r="Z338" s="238"/>
    </row>
    <row r="339" spans="1:26" ht="18">
      <c r="A339" s="238"/>
      <c r="B339" s="238"/>
      <c r="C339" s="238"/>
      <c r="D339" s="238"/>
      <c r="E339" s="241"/>
      <c r="F339" s="238"/>
      <c r="G339" s="238"/>
      <c r="H339" s="238"/>
      <c r="I339" s="238"/>
      <c r="J339" s="238"/>
      <c r="K339" s="238"/>
      <c r="L339" s="238"/>
      <c r="M339" s="238"/>
      <c r="N339" s="238"/>
      <c r="O339" s="238"/>
      <c r="P339" s="238"/>
      <c r="Q339" s="238"/>
      <c r="R339" s="238"/>
      <c r="S339" s="238"/>
      <c r="T339" s="238"/>
      <c r="U339" s="238"/>
      <c r="V339" s="238"/>
      <c r="W339" s="238"/>
      <c r="X339" s="238"/>
      <c r="Y339" s="238"/>
      <c r="Z339" s="238"/>
    </row>
    <row r="340" spans="1:26" ht="18">
      <c r="A340" s="238"/>
      <c r="B340" s="238"/>
      <c r="C340" s="238"/>
      <c r="D340" s="238"/>
      <c r="E340" s="241"/>
      <c r="F340" s="238"/>
      <c r="G340" s="238"/>
      <c r="H340" s="238"/>
      <c r="I340" s="238"/>
      <c r="J340" s="238"/>
      <c r="K340" s="238"/>
      <c r="L340" s="238"/>
      <c r="M340" s="238"/>
      <c r="N340" s="238"/>
      <c r="O340" s="238"/>
      <c r="P340" s="238"/>
      <c r="Q340" s="238"/>
      <c r="R340" s="238"/>
      <c r="S340" s="238"/>
      <c r="T340" s="238"/>
      <c r="U340" s="238"/>
      <c r="V340" s="238"/>
      <c r="W340" s="238"/>
      <c r="X340" s="238"/>
      <c r="Y340" s="238"/>
      <c r="Z340" s="238"/>
    </row>
    <row r="341" spans="1:26" ht="18">
      <c r="A341" s="238"/>
      <c r="B341" s="238"/>
      <c r="C341" s="238"/>
      <c r="D341" s="238"/>
      <c r="E341" s="241"/>
      <c r="F341" s="238"/>
      <c r="G341" s="238"/>
      <c r="H341" s="238"/>
      <c r="I341" s="238"/>
      <c r="J341" s="238"/>
      <c r="K341" s="238"/>
      <c r="L341" s="238"/>
      <c r="M341" s="238"/>
      <c r="N341" s="238"/>
      <c r="O341" s="238"/>
      <c r="P341" s="238"/>
      <c r="Q341" s="238"/>
      <c r="R341" s="238"/>
      <c r="S341" s="238"/>
      <c r="T341" s="238"/>
      <c r="U341" s="238"/>
      <c r="V341" s="238"/>
      <c r="W341" s="238"/>
      <c r="X341" s="238"/>
      <c r="Y341" s="238"/>
      <c r="Z341" s="238"/>
    </row>
    <row r="342" spans="1:26" ht="18">
      <c r="A342" s="238"/>
      <c r="B342" s="238"/>
      <c r="C342" s="238"/>
      <c r="D342" s="238"/>
      <c r="E342" s="241"/>
      <c r="F342" s="238"/>
      <c r="G342" s="238"/>
      <c r="H342" s="238"/>
      <c r="I342" s="238"/>
      <c r="J342" s="238"/>
      <c r="K342" s="238"/>
      <c r="L342" s="238"/>
      <c r="M342" s="238"/>
      <c r="N342" s="238"/>
      <c r="O342" s="238"/>
      <c r="P342" s="238"/>
      <c r="Q342" s="238"/>
      <c r="R342" s="238"/>
      <c r="S342" s="238"/>
      <c r="T342" s="238"/>
      <c r="U342" s="238"/>
      <c r="V342" s="238"/>
      <c r="W342" s="238"/>
      <c r="X342" s="238"/>
      <c r="Y342" s="238"/>
      <c r="Z342" s="238"/>
    </row>
    <row r="343" spans="1:26" ht="18">
      <c r="A343" s="238"/>
      <c r="B343" s="238"/>
      <c r="C343" s="238"/>
      <c r="D343" s="238"/>
      <c r="E343" s="241"/>
      <c r="F343" s="238"/>
      <c r="G343" s="238"/>
      <c r="H343" s="238"/>
      <c r="I343" s="238"/>
      <c r="J343" s="238"/>
      <c r="K343" s="238"/>
      <c r="L343" s="238"/>
      <c r="M343" s="238"/>
      <c r="N343" s="238"/>
      <c r="O343" s="238"/>
      <c r="P343" s="238"/>
      <c r="Q343" s="238"/>
      <c r="R343" s="238"/>
      <c r="S343" s="238"/>
      <c r="T343" s="238"/>
      <c r="U343" s="238"/>
      <c r="V343" s="238"/>
      <c r="W343" s="238"/>
      <c r="X343" s="238"/>
      <c r="Y343" s="238"/>
      <c r="Z343" s="238"/>
    </row>
    <row r="344" spans="1:26" ht="18">
      <c r="A344" s="238"/>
      <c r="B344" s="238"/>
      <c r="C344" s="238"/>
      <c r="D344" s="238"/>
      <c r="E344" s="241"/>
      <c r="F344" s="238"/>
      <c r="G344" s="238"/>
      <c r="H344" s="238"/>
      <c r="I344" s="238"/>
      <c r="J344" s="238"/>
      <c r="K344" s="238"/>
      <c r="L344" s="238"/>
      <c r="M344" s="238"/>
      <c r="N344" s="238"/>
      <c r="O344" s="238"/>
      <c r="P344" s="238"/>
      <c r="Q344" s="238"/>
      <c r="R344" s="238"/>
      <c r="S344" s="238"/>
      <c r="T344" s="238"/>
      <c r="U344" s="238"/>
      <c r="V344" s="238"/>
      <c r="W344" s="238"/>
      <c r="X344" s="238"/>
      <c r="Y344" s="238"/>
      <c r="Z344" s="238"/>
    </row>
    <row r="345" spans="1:26" ht="18">
      <c r="A345" s="238"/>
      <c r="B345" s="238"/>
      <c r="C345" s="238"/>
      <c r="D345" s="238"/>
      <c r="E345" s="241"/>
      <c r="F345" s="238"/>
      <c r="G345" s="238"/>
      <c r="H345" s="238"/>
      <c r="I345" s="238"/>
      <c r="J345" s="238"/>
      <c r="K345" s="238"/>
      <c r="L345" s="238"/>
      <c r="M345" s="238"/>
      <c r="N345" s="238"/>
      <c r="O345" s="238"/>
      <c r="P345" s="238"/>
      <c r="Q345" s="238"/>
      <c r="R345" s="238"/>
      <c r="S345" s="238"/>
      <c r="T345" s="238"/>
      <c r="U345" s="238"/>
      <c r="V345" s="238"/>
      <c r="W345" s="238"/>
      <c r="X345" s="238"/>
      <c r="Y345" s="238"/>
      <c r="Z345" s="238"/>
    </row>
    <row r="346" spans="1:26" ht="18">
      <c r="A346" s="238"/>
      <c r="B346" s="238"/>
      <c r="C346" s="238"/>
      <c r="D346" s="238"/>
      <c r="E346" s="241"/>
      <c r="F346" s="238"/>
      <c r="G346" s="238"/>
      <c r="H346" s="238"/>
      <c r="I346" s="238"/>
      <c r="J346" s="238"/>
      <c r="K346" s="238"/>
      <c r="L346" s="238"/>
      <c r="M346" s="238"/>
      <c r="N346" s="238"/>
      <c r="O346" s="238"/>
      <c r="P346" s="238"/>
      <c r="Q346" s="238"/>
      <c r="R346" s="238"/>
      <c r="S346" s="238"/>
      <c r="T346" s="238"/>
      <c r="U346" s="238"/>
      <c r="V346" s="238"/>
      <c r="W346" s="238"/>
      <c r="X346" s="238"/>
      <c r="Y346" s="238"/>
      <c r="Z346" s="238"/>
    </row>
    <row r="347" spans="1:26" ht="18">
      <c r="A347" s="238"/>
      <c r="B347" s="238"/>
      <c r="C347" s="238"/>
      <c r="D347" s="238"/>
      <c r="E347" s="241"/>
      <c r="F347" s="238"/>
      <c r="G347" s="238"/>
      <c r="H347" s="238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</row>
    <row r="348" spans="1:26" ht="18">
      <c r="A348" s="238"/>
      <c r="B348" s="238"/>
      <c r="C348" s="238"/>
      <c r="D348" s="238"/>
      <c r="E348" s="241"/>
      <c r="F348" s="238"/>
      <c r="G348" s="238"/>
      <c r="H348" s="238"/>
      <c r="I348" s="238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8"/>
      <c r="W348" s="238"/>
      <c r="X348" s="238"/>
      <c r="Y348" s="238"/>
      <c r="Z348" s="238"/>
    </row>
    <row r="349" spans="1:26" ht="18">
      <c r="A349" s="238"/>
      <c r="B349" s="238"/>
      <c r="C349" s="238"/>
      <c r="D349" s="238"/>
      <c r="E349" s="241"/>
      <c r="F349" s="238"/>
      <c r="G349" s="238"/>
      <c r="H349" s="238"/>
      <c r="I349" s="238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8"/>
      <c r="Z349" s="238"/>
    </row>
    <row r="350" spans="1:26" ht="18">
      <c r="A350" s="238"/>
      <c r="B350" s="238"/>
      <c r="C350" s="238"/>
      <c r="D350" s="238"/>
      <c r="E350" s="241"/>
      <c r="F350" s="238"/>
      <c r="G350" s="238"/>
      <c r="H350" s="238"/>
      <c r="I350" s="238"/>
      <c r="J350" s="238"/>
      <c r="K350" s="238"/>
      <c r="L350" s="238"/>
      <c r="M350" s="238"/>
      <c r="N350" s="238"/>
      <c r="O350" s="238"/>
      <c r="P350" s="238"/>
      <c r="Q350" s="238"/>
      <c r="R350" s="238"/>
      <c r="S350" s="238"/>
      <c r="T350" s="238"/>
      <c r="U350" s="238"/>
      <c r="V350" s="238"/>
      <c r="W350" s="238"/>
      <c r="X350" s="238"/>
      <c r="Y350" s="238"/>
      <c r="Z350" s="238"/>
    </row>
    <row r="351" spans="1:26" ht="18">
      <c r="A351" s="238"/>
      <c r="B351" s="238"/>
      <c r="C351" s="238"/>
      <c r="D351" s="238"/>
      <c r="E351" s="241"/>
      <c r="F351" s="238"/>
      <c r="G351" s="238"/>
      <c r="H351" s="238"/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8"/>
    </row>
    <row r="352" spans="1:26" ht="18">
      <c r="A352" s="238"/>
      <c r="B352" s="238"/>
      <c r="C352" s="238"/>
      <c r="D352" s="238"/>
      <c r="E352" s="241"/>
      <c r="F352" s="238"/>
      <c r="G352" s="238"/>
      <c r="H352" s="238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8"/>
      <c r="W352" s="238"/>
      <c r="X352" s="238"/>
      <c r="Y352" s="238"/>
      <c r="Z352" s="238"/>
    </row>
    <row r="353" spans="1:26" ht="18">
      <c r="A353" s="238"/>
      <c r="B353" s="238"/>
      <c r="C353" s="238"/>
      <c r="D353" s="238"/>
      <c r="E353" s="241"/>
      <c r="F353" s="238"/>
      <c r="G353" s="238"/>
      <c r="H353" s="238"/>
      <c r="I353" s="238"/>
      <c r="J353" s="238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8"/>
      <c r="W353" s="238"/>
      <c r="X353" s="238"/>
      <c r="Y353" s="238"/>
      <c r="Z353" s="238"/>
    </row>
    <row r="354" spans="1:26" ht="18">
      <c r="A354" s="238"/>
      <c r="B354" s="238"/>
      <c r="C354" s="238"/>
      <c r="D354" s="238"/>
      <c r="E354" s="241"/>
      <c r="F354" s="238"/>
      <c r="G354" s="238"/>
      <c r="H354" s="238"/>
      <c r="I354" s="238"/>
      <c r="J354" s="238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238"/>
      <c r="V354" s="238"/>
      <c r="W354" s="238"/>
      <c r="X354" s="238"/>
      <c r="Y354" s="238"/>
      <c r="Z354" s="238"/>
    </row>
    <row r="355" spans="1:26" ht="18">
      <c r="A355" s="238"/>
      <c r="B355" s="238"/>
      <c r="C355" s="238"/>
      <c r="D355" s="238"/>
      <c r="E355" s="241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  <c r="Z355" s="238"/>
    </row>
    <row r="356" spans="1:26" ht="18">
      <c r="A356" s="238"/>
      <c r="B356" s="238"/>
      <c r="C356" s="238"/>
      <c r="D356" s="238"/>
      <c r="E356" s="241"/>
      <c r="F356" s="238"/>
      <c r="G356" s="238"/>
      <c r="H356" s="238"/>
      <c r="I356" s="238"/>
      <c r="J356" s="238"/>
      <c r="K356" s="238"/>
      <c r="L356" s="238"/>
      <c r="M356" s="238"/>
      <c r="N356" s="238"/>
      <c r="O356" s="238"/>
      <c r="P356" s="238"/>
      <c r="Q356" s="238"/>
      <c r="R356" s="238"/>
      <c r="S356" s="238"/>
      <c r="T356" s="238"/>
      <c r="U356" s="238"/>
      <c r="V356" s="238"/>
      <c r="W356" s="238"/>
      <c r="X356" s="238"/>
      <c r="Y356" s="238"/>
      <c r="Z356" s="238"/>
    </row>
    <row r="357" spans="1:26" ht="18">
      <c r="A357" s="238"/>
      <c r="B357" s="238"/>
      <c r="C357" s="238"/>
      <c r="D357" s="238"/>
      <c r="E357" s="241"/>
      <c r="F357" s="238"/>
      <c r="G357" s="238"/>
      <c r="H357" s="238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8"/>
      <c r="W357" s="238"/>
      <c r="X357" s="238"/>
      <c r="Y357" s="238"/>
      <c r="Z357" s="238"/>
    </row>
    <row r="358" spans="1:26" ht="18">
      <c r="A358" s="238"/>
      <c r="B358" s="238"/>
      <c r="C358" s="238"/>
      <c r="D358" s="238"/>
      <c r="E358" s="241"/>
      <c r="F358" s="238"/>
      <c r="G358" s="238"/>
      <c r="H358" s="238"/>
      <c r="I358" s="238"/>
      <c r="J358" s="238"/>
      <c r="K358" s="238"/>
      <c r="L358" s="238"/>
      <c r="M358" s="238"/>
      <c r="N358" s="238"/>
      <c r="O358" s="238"/>
      <c r="P358" s="238"/>
      <c r="Q358" s="238"/>
      <c r="R358" s="238"/>
      <c r="S358" s="238"/>
      <c r="T358" s="238"/>
      <c r="U358" s="238"/>
      <c r="V358" s="238"/>
      <c r="W358" s="238"/>
      <c r="X358" s="238"/>
      <c r="Y358" s="238"/>
      <c r="Z358" s="238"/>
    </row>
    <row r="359" spans="1:26" ht="18">
      <c r="A359" s="238"/>
      <c r="B359" s="238"/>
      <c r="C359" s="238"/>
      <c r="D359" s="238"/>
      <c r="E359" s="241"/>
      <c r="F359" s="238"/>
      <c r="G359" s="238"/>
      <c r="H359" s="238"/>
      <c r="I359" s="238"/>
      <c r="J359" s="238"/>
      <c r="K359" s="238"/>
      <c r="L359" s="238"/>
      <c r="M359" s="238"/>
      <c r="N359" s="238"/>
      <c r="O359" s="238"/>
      <c r="P359" s="238"/>
      <c r="Q359" s="238"/>
      <c r="R359" s="238"/>
      <c r="S359" s="238"/>
      <c r="T359" s="238"/>
      <c r="U359" s="238"/>
      <c r="V359" s="238"/>
      <c r="W359" s="238"/>
      <c r="X359" s="238"/>
      <c r="Y359" s="238"/>
      <c r="Z359" s="238"/>
    </row>
    <row r="360" spans="1:26" ht="18">
      <c r="A360" s="238"/>
      <c r="B360" s="238"/>
      <c r="C360" s="238"/>
      <c r="D360" s="238"/>
      <c r="E360" s="241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</row>
    <row r="361" spans="1:26" ht="18">
      <c r="A361" s="238"/>
      <c r="B361" s="238"/>
      <c r="C361" s="238"/>
      <c r="D361" s="238"/>
      <c r="E361" s="241"/>
      <c r="F361" s="238"/>
      <c r="G361" s="238"/>
      <c r="H361" s="238"/>
      <c r="I361" s="238"/>
      <c r="J361" s="238"/>
      <c r="K361" s="238"/>
      <c r="L361" s="238"/>
      <c r="M361" s="238"/>
      <c r="N361" s="238"/>
      <c r="O361" s="238"/>
      <c r="P361" s="238"/>
      <c r="Q361" s="238"/>
      <c r="R361" s="238"/>
      <c r="S361" s="238"/>
      <c r="T361" s="238"/>
      <c r="U361" s="238"/>
      <c r="V361" s="238"/>
      <c r="W361" s="238"/>
      <c r="X361" s="238"/>
      <c r="Y361" s="238"/>
      <c r="Z361" s="238"/>
    </row>
    <row r="362" spans="1:26" ht="18">
      <c r="A362" s="238"/>
      <c r="B362" s="238"/>
      <c r="C362" s="238"/>
      <c r="D362" s="238"/>
      <c r="E362" s="241"/>
      <c r="F362" s="238"/>
      <c r="G362" s="238"/>
      <c r="H362" s="238"/>
      <c r="I362" s="238"/>
      <c r="J362" s="238"/>
      <c r="K362" s="238"/>
      <c r="L362" s="238"/>
      <c r="M362" s="238"/>
      <c r="N362" s="238"/>
      <c r="O362" s="238"/>
      <c r="P362" s="238"/>
      <c r="Q362" s="238"/>
      <c r="R362" s="238"/>
      <c r="S362" s="238"/>
      <c r="T362" s="238"/>
      <c r="U362" s="238"/>
      <c r="V362" s="238"/>
      <c r="W362" s="238"/>
      <c r="X362" s="238"/>
      <c r="Y362" s="238"/>
      <c r="Z362" s="238"/>
    </row>
    <row r="363" spans="1:26" ht="18">
      <c r="A363" s="238"/>
      <c r="B363" s="238"/>
      <c r="C363" s="238"/>
      <c r="D363" s="238"/>
      <c r="E363" s="241"/>
      <c r="F363" s="238"/>
      <c r="G363" s="238"/>
      <c r="H363" s="238"/>
      <c r="I363" s="238"/>
      <c r="J363" s="238"/>
      <c r="K363" s="238"/>
      <c r="L363" s="238"/>
      <c r="M363" s="238"/>
      <c r="N363" s="238"/>
      <c r="O363" s="238"/>
      <c r="P363" s="238"/>
      <c r="Q363" s="238"/>
      <c r="R363" s="238"/>
      <c r="S363" s="238"/>
      <c r="T363" s="238"/>
      <c r="U363" s="238"/>
      <c r="V363" s="238"/>
      <c r="W363" s="238"/>
      <c r="X363" s="238"/>
      <c r="Y363" s="238"/>
      <c r="Z363" s="238"/>
    </row>
    <row r="364" spans="1:26" ht="18">
      <c r="A364" s="238"/>
      <c r="B364" s="238"/>
      <c r="C364" s="238"/>
      <c r="D364" s="238"/>
      <c r="E364" s="241"/>
      <c r="F364" s="238"/>
      <c r="G364" s="238"/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8"/>
      <c r="Y364" s="238"/>
      <c r="Z364" s="238"/>
    </row>
    <row r="365" spans="1:26" ht="18">
      <c r="A365" s="238"/>
      <c r="B365" s="238"/>
      <c r="C365" s="238"/>
      <c r="D365" s="238"/>
      <c r="E365" s="241"/>
      <c r="F365" s="238"/>
      <c r="G365" s="238"/>
      <c r="H365" s="238"/>
      <c r="I365" s="238"/>
      <c r="J365" s="238"/>
      <c r="K365" s="238"/>
      <c r="L365" s="238"/>
      <c r="M365" s="238"/>
      <c r="N365" s="238"/>
      <c r="O365" s="238"/>
      <c r="P365" s="238"/>
      <c r="Q365" s="238"/>
      <c r="R365" s="238"/>
      <c r="S365" s="238"/>
      <c r="T365" s="238"/>
      <c r="U365" s="238"/>
      <c r="V365" s="238"/>
      <c r="W365" s="238"/>
      <c r="X365" s="238"/>
      <c r="Y365" s="238"/>
      <c r="Z365" s="238"/>
    </row>
    <row r="366" spans="1:26" ht="18">
      <c r="A366" s="238"/>
      <c r="B366" s="238"/>
      <c r="C366" s="238"/>
      <c r="D366" s="238"/>
      <c r="E366" s="241"/>
      <c r="F366" s="238"/>
      <c r="G366" s="238"/>
      <c r="H366" s="238"/>
      <c r="I366" s="238"/>
      <c r="J366" s="238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  <c r="U366" s="238"/>
      <c r="V366" s="238"/>
      <c r="W366" s="238"/>
      <c r="X366" s="238"/>
      <c r="Y366" s="238"/>
      <c r="Z366" s="238"/>
    </row>
    <row r="367" spans="1:26" ht="18">
      <c r="A367" s="238"/>
      <c r="B367" s="238"/>
      <c r="C367" s="238"/>
      <c r="D367" s="238"/>
      <c r="E367" s="241"/>
      <c r="F367" s="238"/>
      <c r="G367" s="238"/>
      <c r="H367" s="238"/>
      <c r="I367" s="238"/>
      <c r="J367" s="238"/>
      <c r="K367" s="238"/>
      <c r="L367" s="238"/>
      <c r="M367" s="238"/>
      <c r="N367" s="238"/>
      <c r="O367" s="238"/>
      <c r="P367" s="238"/>
      <c r="Q367" s="238"/>
      <c r="R367" s="238"/>
      <c r="S367" s="238"/>
      <c r="T367" s="238"/>
      <c r="U367" s="238"/>
      <c r="V367" s="238"/>
      <c r="W367" s="238"/>
      <c r="X367" s="238"/>
      <c r="Y367" s="238"/>
      <c r="Z367" s="238"/>
    </row>
    <row r="368" spans="1:26" ht="18">
      <c r="A368" s="238"/>
      <c r="B368" s="238"/>
      <c r="C368" s="238"/>
      <c r="D368" s="238"/>
      <c r="E368" s="241"/>
      <c r="F368" s="238"/>
      <c r="G368" s="238"/>
      <c r="H368" s="238"/>
      <c r="I368" s="238"/>
      <c r="J368" s="238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8"/>
      <c r="V368" s="238"/>
      <c r="W368" s="238"/>
      <c r="X368" s="238"/>
      <c r="Y368" s="238"/>
      <c r="Z368" s="238"/>
    </row>
    <row r="369" spans="1:26" ht="18">
      <c r="A369" s="238"/>
      <c r="B369" s="238"/>
      <c r="C369" s="238"/>
      <c r="D369" s="238"/>
      <c r="E369" s="241"/>
      <c r="F369" s="238"/>
      <c r="G369" s="238"/>
      <c r="H369" s="238"/>
      <c r="I369" s="238"/>
      <c r="J369" s="238"/>
      <c r="K369" s="238"/>
      <c r="L369" s="238"/>
      <c r="M369" s="238"/>
      <c r="N369" s="238"/>
      <c r="O369" s="238"/>
      <c r="P369" s="238"/>
      <c r="Q369" s="238"/>
      <c r="R369" s="238"/>
      <c r="S369" s="238"/>
      <c r="T369" s="238"/>
      <c r="U369" s="238"/>
      <c r="V369" s="238"/>
      <c r="W369" s="238"/>
      <c r="X369" s="238"/>
      <c r="Y369" s="238"/>
      <c r="Z369" s="238"/>
    </row>
    <row r="370" spans="1:26" ht="18">
      <c r="A370" s="238"/>
      <c r="B370" s="238"/>
      <c r="C370" s="238"/>
      <c r="D370" s="238"/>
      <c r="E370" s="241"/>
      <c r="F370" s="238"/>
      <c r="G370" s="238"/>
      <c r="H370" s="238"/>
      <c r="I370" s="238"/>
      <c r="J370" s="238"/>
      <c r="K370" s="238"/>
      <c r="L370" s="238"/>
      <c r="M370" s="238"/>
      <c r="N370" s="238"/>
      <c r="O370" s="238"/>
      <c r="P370" s="238"/>
      <c r="Q370" s="238"/>
      <c r="R370" s="238"/>
      <c r="S370" s="238"/>
      <c r="T370" s="238"/>
      <c r="U370" s="238"/>
      <c r="V370" s="238"/>
      <c r="W370" s="238"/>
      <c r="X370" s="238"/>
      <c r="Y370" s="238"/>
      <c r="Z370" s="238"/>
    </row>
    <row r="371" spans="1:26" ht="18">
      <c r="A371" s="238"/>
      <c r="B371" s="238"/>
      <c r="C371" s="238"/>
      <c r="D371" s="238"/>
      <c r="E371" s="241"/>
      <c r="F371" s="238"/>
      <c r="G371" s="238"/>
      <c r="H371" s="238"/>
      <c r="I371" s="238"/>
      <c r="J371" s="238"/>
      <c r="K371" s="238"/>
      <c r="L371" s="238"/>
      <c r="M371" s="238"/>
      <c r="N371" s="238"/>
      <c r="O371" s="238"/>
      <c r="P371" s="238"/>
      <c r="Q371" s="238"/>
      <c r="R371" s="238"/>
      <c r="S371" s="238"/>
      <c r="T371" s="238"/>
      <c r="U371" s="238"/>
      <c r="V371" s="238"/>
      <c r="W371" s="238"/>
      <c r="X371" s="238"/>
      <c r="Y371" s="238"/>
      <c r="Z371" s="238"/>
    </row>
    <row r="372" spans="1:26" ht="18">
      <c r="A372" s="238"/>
      <c r="B372" s="238"/>
      <c r="C372" s="238"/>
      <c r="D372" s="238"/>
      <c r="E372" s="241"/>
      <c r="F372" s="238"/>
      <c r="G372" s="238"/>
      <c r="H372" s="238"/>
      <c r="I372" s="238"/>
      <c r="J372" s="238"/>
      <c r="K372" s="238"/>
      <c r="L372" s="238"/>
      <c r="M372" s="238"/>
      <c r="N372" s="238"/>
      <c r="O372" s="238"/>
      <c r="P372" s="238"/>
      <c r="Q372" s="238"/>
      <c r="R372" s="238"/>
      <c r="S372" s="238"/>
      <c r="T372" s="238"/>
      <c r="U372" s="238"/>
      <c r="V372" s="238"/>
      <c r="W372" s="238"/>
      <c r="X372" s="238"/>
      <c r="Y372" s="238"/>
      <c r="Z372" s="238"/>
    </row>
    <row r="373" spans="1:26" ht="18">
      <c r="A373" s="238"/>
      <c r="B373" s="238"/>
      <c r="C373" s="238"/>
      <c r="D373" s="238"/>
      <c r="E373" s="241"/>
      <c r="F373" s="238"/>
      <c r="G373" s="238"/>
      <c r="H373" s="238"/>
      <c r="I373" s="238"/>
      <c r="J373" s="238"/>
      <c r="K373" s="238"/>
      <c r="L373" s="238"/>
      <c r="M373" s="238"/>
      <c r="N373" s="238"/>
      <c r="O373" s="238"/>
      <c r="P373" s="238"/>
      <c r="Q373" s="238"/>
      <c r="R373" s="238"/>
      <c r="S373" s="238"/>
      <c r="T373" s="238"/>
      <c r="U373" s="238"/>
      <c r="V373" s="238"/>
      <c r="W373" s="238"/>
      <c r="X373" s="238"/>
      <c r="Y373" s="238"/>
      <c r="Z373" s="238"/>
    </row>
    <row r="374" spans="1:26" ht="18">
      <c r="A374" s="238"/>
      <c r="B374" s="238"/>
      <c r="C374" s="238"/>
      <c r="D374" s="238"/>
      <c r="E374" s="241"/>
      <c r="F374" s="238"/>
      <c r="G374" s="238"/>
      <c r="H374" s="238"/>
      <c r="I374" s="238"/>
      <c r="J374" s="238"/>
      <c r="K374" s="238"/>
      <c r="L374" s="238"/>
      <c r="M374" s="238"/>
      <c r="N374" s="238"/>
      <c r="O374" s="238"/>
      <c r="P374" s="238"/>
      <c r="Q374" s="238"/>
      <c r="R374" s="238"/>
      <c r="S374" s="238"/>
      <c r="T374" s="238"/>
      <c r="U374" s="238"/>
      <c r="V374" s="238"/>
      <c r="W374" s="238"/>
      <c r="X374" s="238"/>
      <c r="Y374" s="238"/>
      <c r="Z374" s="238"/>
    </row>
    <row r="375" spans="1:26" ht="18">
      <c r="A375" s="238"/>
      <c r="B375" s="238"/>
      <c r="C375" s="238"/>
      <c r="D375" s="238"/>
      <c r="E375" s="241"/>
      <c r="F375" s="238"/>
      <c r="G375" s="238"/>
      <c r="H375" s="238"/>
      <c r="I375" s="238"/>
      <c r="J375" s="238"/>
      <c r="K375" s="238"/>
      <c r="L375" s="238"/>
      <c r="M375" s="238"/>
      <c r="N375" s="238"/>
      <c r="O375" s="238"/>
      <c r="P375" s="238"/>
      <c r="Q375" s="238"/>
      <c r="R375" s="238"/>
      <c r="S375" s="238"/>
      <c r="T375" s="238"/>
      <c r="U375" s="238"/>
      <c r="V375" s="238"/>
      <c r="W375" s="238"/>
      <c r="X375" s="238"/>
      <c r="Y375" s="238"/>
      <c r="Z375" s="238"/>
    </row>
    <row r="376" spans="1:26" ht="18">
      <c r="A376" s="238"/>
      <c r="B376" s="238"/>
      <c r="C376" s="238"/>
      <c r="D376" s="238"/>
      <c r="E376" s="241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238"/>
      <c r="Q376" s="238"/>
      <c r="R376" s="238"/>
      <c r="S376" s="238"/>
      <c r="T376" s="238"/>
      <c r="U376" s="238"/>
      <c r="V376" s="238"/>
      <c r="W376" s="238"/>
      <c r="X376" s="238"/>
      <c r="Y376" s="238"/>
      <c r="Z376" s="238"/>
    </row>
    <row r="377" spans="1:26" ht="18">
      <c r="A377" s="238"/>
      <c r="B377" s="238"/>
      <c r="C377" s="238"/>
      <c r="D377" s="238"/>
      <c r="E377" s="241"/>
      <c r="F377" s="238"/>
      <c r="G377" s="238"/>
      <c r="H377" s="238"/>
      <c r="I377" s="238"/>
      <c r="J377" s="238"/>
      <c r="K377" s="238"/>
      <c r="L377" s="238"/>
      <c r="M377" s="238"/>
      <c r="N377" s="238"/>
      <c r="O377" s="238"/>
      <c r="P377" s="238"/>
      <c r="Q377" s="238"/>
      <c r="R377" s="238"/>
      <c r="S377" s="238"/>
      <c r="T377" s="238"/>
      <c r="U377" s="238"/>
      <c r="V377" s="238"/>
      <c r="W377" s="238"/>
      <c r="X377" s="238"/>
      <c r="Y377" s="238"/>
      <c r="Z377" s="238"/>
    </row>
    <row r="378" spans="1:26" ht="18">
      <c r="A378" s="238"/>
      <c r="B378" s="238"/>
      <c r="C378" s="238"/>
      <c r="D378" s="238"/>
      <c r="E378" s="241"/>
      <c r="F378" s="238"/>
      <c r="G378" s="238"/>
      <c r="H378" s="238"/>
      <c r="I378" s="238"/>
      <c r="J378" s="238"/>
      <c r="K378" s="238"/>
      <c r="L378" s="238"/>
      <c r="M378" s="238"/>
      <c r="N378" s="238"/>
      <c r="O378" s="238"/>
      <c r="P378" s="238"/>
      <c r="Q378" s="238"/>
      <c r="R378" s="238"/>
      <c r="S378" s="238"/>
      <c r="T378" s="238"/>
      <c r="U378" s="238"/>
      <c r="V378" s="238"/>
      <c r="W378" s="238"/>
      <c r="X378" s="238"/>
      <c r="Y378" s="238"/>
      <c r="Z378" s="238"/>
    </row>
    <row r="379" spans="1:26" ht="18">
      <c r="A379" s="238"/>
      <c r="B379" s="238"/>
      <c r="C379" s="238"/>
      <c r="D379" s="238"/>
      <c r="E379" s="241"/>
      <c r="F379" s="238"/>
      <c r="G379" s="238"/>
      <c r="H379" s="238"/>
      <c r="I379" s="238"/>
      <c r="J379" s="238"/>
      <c r="K379" s="238"/>
      <c r="L379" s="238"/>
      <c r="M379" s="238"/>
      <c r="N379" s="238"/>
      <c r="O379" s="238"/>
      <c r="P379" s="238"/>
      <c r="Q379" s="238"/>
      <c r="R379" s="238"/>
      <c r="S379" s="238"/>
      <c r="T379" s="238"/>
      <c r="U379" s="238"/>
      <c r="V379" s="238"/>
      <c r="W379" s="238"/>
      <c r="X379" s="238"/>
      <c r="Y379" s="238"/>
      <c r="Z379" s="238"/>
    </row>
    <row r="380" spans="1:26" ht="18">
      <c r="A380" s="238"/>
      <c r="B380" s="238"/>
      <c r="C380" s="238"/>
      <c r="D380" s="238"/>
      <c r="E380" s="241"/>
      <c r="F380" s="238"/>
      <c r="G380" s="238"/>
      <c r="H380" s="238"/>
      <c r="I380" s="238"/>
      <c r="J380" s="238"/>
      <c r="K380" s="238"/>
      <c r="L380" s="238"/>
      <c r="M380" s="238"/>
      <c r="N380" s="238"/>
      <c r="O380" s="238"/>
      <c r="P380" s="238"/>
      <c r="Q380" s="238"/>
      <c r="R380" s="238"/>
      <c r="S380" s="238"/>
      <c r="T380" s="238"/>
      <c r="U380" s="238"/>
      <c r="V380" s="238"/>
      <c r="W380" s="238"/>
      <c r="X380" s="238"/>
      <c r="Y380" s="238"/>
      <c r="Z380" s="238"/>
    </row>
    <row r="381" spans="1:26" ht="18">
      <c r="A381" s="238"/>
      <c r="B381" s="238"/>
      <c r="C381" s="238"/>
      <c r="D381" s="238"/>
      <c r="E381" s="241"/>
      <c r="F381" s="238"/>
      <c r="G381" s="238"/>
      <c r="H381" s="238"/>
      <c r="I381" s="238"/>
      <c r="J381" s="238"/>
      <c r="K381" s="238"/>
      <c r="L381" s="238"/>
      <c r="M381" s="238"/>
      <c r="N381" s="238"/>
      <c r="O381" s="238"/>
      <c r="P381" s="238"/>
      <c r="Q381" s="238"/>
      <c r="R381" s="238"/>
      <c r="S381" s="238"/>
      <c r="T381" s="238"/>
      <c r="U381" s="238"/>
      <c r="V381" s="238"/>
      <c r="W381" s="238"/>
      <c r="X381" s="238"/>
      <c r="Y381" s="238"/>
      <c r="Z381" s="238"/>
    </row>
    <row r="382" spans="1:26" ht="18">
      <c r="A382" s="238"/>
      <c r="B382" s="238"/>
      <c r="C382" s="238"/>
      <c r="D382" s="238"/>
      <c r="E382" s="241"/>
      <c r="F382" s="238"/>
      <c r="G382" s="238"/>
      <c r="H382" s="238"/>
      <c r="I382" s="238"/>
      <c r="J382" s="238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8"/>
      <c r="W382" s="238"/>
      <c r="X382" s="238"/>
      <c r="Y382" s="238"/>
      <c r="Z382" s="238"/>
    </row>
    <row r="383" spans="1:26" ht="18">
      <c r="A383" s="238"/>
      <c r="B383" s="238"/>
      <c r="C383" s="238"/>
      <c r="D383" s="238"/>
      <c r="E383" s="241"/>
      <c r="F383" s="238"/>
      <c r="G383" s="238"/>
      <c r="H383" s="238"/>
      <c r="I383" s="238"/>
      <c r="J383" s="238"/>
      <c r="K383" s="238"/>
      <c r="L383" s="238"/>
      <c r="M383" s="238"/>
      <c r="N383" s="238"/>
      <c r="O383" s="238"/>
      <c r="P383" s="238"/>
      <c r="Q383" s="238"/>
      <c r="R383" s="238"/>
      <c r="S383" s="238"/>
      <c r="T383" s="238"/>
      <c r="U383" s="238"/>
      <c r="V383" s="238"/>
      <c r="W383" s="238"/>
      <c r="X383" s="238"/>
      <c r="Y383" s="238"/>
      <c r="Z383" s="238"/>
    </row>
    <row r="384" spans="1:26" ht="18">
      <c r="A384" s="238"/>
      <c r="B384" s="238"/>
      <c r="C384" s="238"/>
      <c r="D384" s="238"/>
      <c r="E384" s="241"/>
      <c r="F384" s="238"/>
      <c r="G384" s="238"/>
      <c r="H384" s="238"/>
      <c r="I384" s="238"/>
      <c r="J384" s="238"/>
      <c r="K384" s="238"/>
      <c r="L384" s="238"/>
      <c r="M384" s="238"/>
      <c r="N384" s="238"/>
      <c r="O384" s="238"/>
      <c r="P384" s="238"/>
      <c r="Q384" s="238"/>
      <c r="R384" s="238"/>
      <c r="S384" s="238"/>
      <c r="T384" s="238"/>
      <c r="U384" s="238"/>
      <c r="V384" s="238"/>
      <c r="W384" s="238"/>
      <c r="X384" s="238"/>
      <c r="Y384" s="238"/>
      <c r="Z384" s="238"/>
    </row>
    <row r="385" spans="1:26" ht="18">
      <c r="A385" s="238"/>
      <c r="B385" s="238"/>
      <c r="C385" s="238"/>
      <c r="D385" s="238"/>
      <c r="E385" s="241"/>
      <c r="F385" s="238"/>
      <c r="G385" s="238"/>
      <c r="H385" s="238"/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8"/>
      <c r="W385" s="238"/>
      <c r="X385" s="238"/>
      <c r="Y385" s="238"/>
      <c r="Z385" s="238"/>
    </row>
    <row r="386" spans="1:26" ht="18">
      <c r="A386" s="238"/>
      <c r="B386" s="238"/>
      <c r="C386" s="238"/>
      <c r="D386" s="238"/>
      <c r="E386" s="241"/>
      <c r="F386" s="238"/>
      <c r="G386" s="238"/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</row>
    <row r="387" spans="1:26" ht="18">
      <c r="A387" s="238"/>
      <c r="B387" s="238"/>
      <c r="C387" s="238"/>
      <c r="D387" s="238"/>
      <c r="E387" s="241"/>
      <c r="F387" s="238"/>
      <c r="G387" s="238"/>
      <c r="H387" s="238"/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8"/>
      <c r="W387" s="238"/>
      <c r="X387" s="238"/>
      <c r="Y387" s="238"/>
      <c r="Z387" s="238"/>
    </row>
    <row r="388" spans="1:26" ht="18">
      <c r="A388" s="238"/>
      <c r="B388" s="238"/>
      <c r="C388" s="238"/>
      <c r="D388" s="238"/>
      <c r="E388" s="241"/>
      <c r="F388" s="238"/>
      <c r="G388" s="238"/>
      <c r="H388" s="238"/>
      <c r="I388" s="238"/>
      <c r="J388" s="238"/>
      <c r="K388" s="238"/>
      <c r="L388" s="238"/>
      <c r="M388" s="238"/>
      <c r="N388" s="238"/>
      <c r="O388" s="238"/>
      <c r="P388" s="238"/>
      <c r="Q388" s="238"/>
      <c r="R388" s="238"/>
      <c r="S388" s="238"/>
      <c r="T388" s="238"/>
      <c r="U388" s="238"/>
      <c r="V388" s="238"/>
      <c r="W388" s="238"/>
      <c r="X388" s="238"/>
      <c r="Y388" s="238"/>
      <c r="Z388" s="238"/>
    </row>
    <row r="389" spans="1:26" ht="18">
      <c r="A389" s="238"/>
      <c r="B389" s="238"/>
      <c r="C389" s="238"/>
      <c r="D389" s="238"/>
      <c r="E389" s="241"/>
      <c r="F389" s="238"/>
      <c r="G389" s="238"/>
      <c r="H389" s="238"/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238"/>
      <c r="V389" s="238"/>
      <c r="W389" s="238"/>
      <c r="X389" s="238"/>
      <c r="Y389" s="238"/>
      <c r="Z389" s="238"/>
    </row>
    <row r="390" spans="1:26" ht="18">
      <c r="A390" s="238"/>
      <c r="B390" s="238"/>
      <c r="C390" s="238"/>
      <c r="D390" s="238"/>
      <c r="E390" s="241"/>
      <c r="F390" s="238"/>
      <c r="G390" s="238"/>
      <c r="H390" s="238"/>
      <c r="I390" s="238"/>
      <c r="J390" s="238"/>
      <c r="K390" s="238"/>
      <c r="L390" s="238"/>
      <c r="M390" s="238"/>
      <c r="N390" s="238"/>
      <c r="O390" s="238"/>
      <c r="P390" s="238"/>
      <c r="Q390" s="238"/>
      <c r="R390" s="238"/>
      <c r="S390" s="238"/>
      <c r="T390" s="238"/>
      <c r="U390" s="238"/>
      <c r="V390" s="238"/>
      <c r="W390" s="238"/>
      <c r="X390" s="238"/>
      <c r="Y390" s="238"/>
      <c r="Z390" s="238"/>
    </row>
    <row r="391" spans="1:26" ht="18">
      <c r="A391" s="238"/>
      <c r="B391" s="238"/>
      <c r="C391" s="238"/>
      <c r="D391" s="238"/>
      <c r="E391" s="241"/>
      <c r="F391" s="238"/>
      <c r="G391" s="238"/>
      <c r="H391" s="238"/>
      <c r="I391" s="238"/>
      <c r="J391" s="238"/>
      <c r="K391" s="238"/>
      <c r="L391" s="238"/>
      <c r="M391" s="238"/>
      <c r="N391" s="238"/>
      <c r="O391" s="238"/>
      <c r="P391" s="238"/>
      <c r="Q391" s="238"/>
      <c r="R391" s="238"/>
      <c r="S391" s="238"/>
      <c r="T391" s="238"/>
      <c r="U391" s="238"/>
      <c r="V391" s="238"/>
      <c r="W391" s="238"/>
      <c r="X391" s="238"/>
      <c r="Y391" s="238"/>
      <c r="Z391" s="238"/>
    </row>
    <row r="392" spans="1:26" ht="18">
      <c r="A392" s="238"/>
      <c r="B392" s="238"/>
      <c r="C392" s="238"/>
      <c r="D392" s="238"/>
      <c r="E392" s="241"/>
      <c r="F392" s="238"/>
      <c r="G392" s="238"/>
      <c r="H392" s="238"/>
      <c r="I392" s="238"/>
      <c r="J392" s="238"/>
      <c r="K392" s="238"/>
      <c r="L392" s="238"/>
      <c r="M392" s="238"/>
      <c r="N392" s="238"/>
      <c r="O392" s="238"/>
      <c r="P392" s="238"/>
      <c r="Q392" s="238"/>
      <c r="R392" s="238"/>
      <c r="S392" s="238"/>
      <c r="T392" s="238"/>
      <c r="U392" s="238"/>
      <c r="V392" s="238"/>
      <c r="W392" s="238"/>
      <c r="X392" s="238"/>
      <c r="Y392" s="238"/>
      <c r="Z392" s="238"/>
    </row>
    <row r="393" spans="1:26" ht="18">
      <c r="A393" s="238"/>
      <c r="B393" s="238"/>
      <c r="C393" s="238"/>
      <c r="D393" s="238"/>
      <c r="E393" s="241"/>
      <c r="F393" s="238"/>
      <c r="G393" s="238"/>
      <c r="H393" s="238"/>
      <c r="I393" s="238"/>
      <c r="J393" s="238"/>
      <c r="K393" s="238"/>
      <c r="L393" s="238"/>
      <c r="M393" s="238"/>
      <c r="N393" s="238"/>
      <c r="O393" s="238"/>
      <c r="P393" s="238"/>
      <c r="Q393" s="238"/>
      <c r="R393" s="238"/>
      <c r="S393" s="238"/>
      <c r="T393" s="238"/>
      <c r="U393" s="238"/>
      <c r="V393" s="238"/>
      <c r="W393" s="238"/>
      <c r="X393" s="238"/>
      <c r="Y393" s="238"/>
      <c r="Z393" s="238"/>
    </row>
    <row r="394" spans="1:26" ht="18">
      <c r="A394" s="238"/>
      <c r="B394" s="238"/>
      <c r="C394" s="238"/>
      <c r="D394" s="238"/>
      <c r="E394" s="241"/>
      <c r="F394" s="238"/>
      <c r="G394" s="238"/>
      <c r="H394" s="238"/>
      <c r="I394" s="238"/>
      <c r="J394" s="238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  <c r="U394" s="238"/>
      <c r="V394" s="238"/>
      <c r="W394" s="238"/>
      <c r="X394" s="238"/>
      <c r="Y394" s="238"/>
      <c r="Z394" s="238"/>
    </row>
    <row r="395" spans="1:26" ht="18">
      <c r="A395" s="238"/>
      <c r="B395" s="238"/>
      <c r="C395" s="238"/>
      <c r="D395" s="238"/>
      <c r="E395" s="241"/>
      <c r="F395" s="238"/>
      <c r="G395" s="238"/>
      <c r="H395" s="238"/>
      <c r="I395" s="238"/>
      <c r="J395" s="238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  <c r="U395" s="238"/>
      <c r="V395" s="238"/>
      <c r="W395" s="238"/>
      <c r="X395" s="238"/>
      <c r="Y395" s="238"/>
      <c r="Z395" s="238"/>
    </row>
    <row r="396" spans="1:26" ht="18">
      <c r="A396" s="238"/>
      <c r="B396" s="238"/>
      <c r="C396" s="238"/>
      <c r="D396" s="238"/>
      <c r="E396" s="241"/>
      <c r="F396" s="238"/>
      <c r="G396" s="238"/>
      <c r="H396" s="238"/>
      <c r="I396" s="238"/>
      <c r="J396" s="238"/>
      <c r="K396" s="238"/>
      <c r="L396" s="238"/>
      <c r="M396" s="238"/>
      <c r="N396" s="238"/>
      <c r="O396" s="238"/>
      <c r="P396" s="238"/>
      <c r="Q396" s="238"/>
      <c r="R396" s="238"/>
      <c r="S396" s="238"/>
      <c r="T396" s="238"/>
      <c r="U396" s="238"/>
      <c r="V396" s="238"/>
      <c r="W396" s="238"/>
      <c r="X396" s="238"/>
      <c r="Y396" s="238"/>
      <c r="Z396" s="238"/>
    </row>
    <row r="397" spans="1:26" ht="18">
      <c r="A397" s="238"/>
      <c r="B397" s="238"/>
      <c r="C397" s="238"/>
      <c r="D397" s="238"/>
      <c r="E397" s="241"/>
      <c r="F397" s="238"/>
      <c r="G397" s="238"/>
      <c r="H397" s="238"/>
      <c r="I397" s="238"/>
      <c r="J397" s="238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  <c r="U397" s="238"/>
      <c r="V397" s="238"/>
      <c r="W397" s="238"/>
      <c r="X397" s="238"/>
      <c r="Y397" s="238"/>
      <c r="Z397" s="238"/>
    </row>
    <row r="398" spans="1:26" ht="18">
      <c r="A398" s="238"/>
      <c r="B398" s="238"/>
      <c r="C398" s="238"/>
      <c r="D398" s="238"/>
      <c r="E398" s="241"/>
      <c r="F398" s="238"/>
      <c r="G398" s="238"/>
      <c r="H398" s="238"/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8"/>
      <c r="V398" s="238"/>
      <c r="W398" s="238"/>
      <c r="X398" s="238"/>
      <c r="Y398" s="238"/>
      <c r="Z398" s="238"/>
    </row>
    <row r="399" spans="1:26" ht="18">
      <c r="A399" s="238"/>
      <c r="B399" s="238"/>
      <c r="C399" s="238"/>
      <c r="D399" s="238"/>
      <c r="E399" s="241"/>
      <c r="F399" s="238"/>
      <c r="G399" s="238"/>
      <c r="H399" s="238"/>
      <c r="I399" s="238"/>
      <c r="J399" s="238"/>
      <c r="K399" s="238"/>
      <c r="L399" s="238"/>
      <c r="M399" s="238"/>
      <c r="N399" s="238"/>
      <c r="O399" s="238"/>
      <c r="P399" s="238"/>
      <c r="Q399" s="238"/>
      <c r="R399" s="238"/>
      <c r="S399" s="238"/>
      <c r="T399" s="238"/>
      <c r="U399" s="238"/>
      <c r="V399" s="238"/>
      <c r="W399" s="238"/>
      <c r="X399" s="238"/>
      <c r="Y399" s="238"/>
      <c r="Z399" s="238"/>
    </row>
    <row r="400" spans="1:26" ht="18">
      <c r="A400" s="238"/>
      <c r="B400" s="238"/>
      <c r="C400" s="238"/>
      <c r="D400" s="238"/>
      <c r="E400" s="241"/>
      <c r="F400" s="238"/>
      <c r="G400" s="238"/>
      <c r="H400" s="238"/>
      <c r="I400" s="238"/>
      <c r="J400" s="238"/>
      <c r="K400" s="238"/>
      <c r="L400" s="238"/>
      <c r="M400" s="238"/>
      <c r="N400" s="238"/>
      <c r="O400" s="238"/>
      <c r="P400" s="238"/>
      <c r="Q400" s="238"/>
      <c r="R400" s="238"/>
      <c r="S400" s="238"/>
      <c r="T400" s="238"/>
      <c r="U400" s="238"/>
      <c r="V400" s="238"/>
      <c r="W400" s="238"/>
      <c r="X400" s="238"/>
      <c r="Y400" s="238"/>
      <c r="Z400" s="238"/>
    </row>
    <row r="401" spans="1:26" ht="18">
      <c r="A401" s="238"/>
      <c r="B401" s="238"/>
      <c r="C401" s="238"/>
      <c r="D401" s="238"/>
      <c r="E401" s="241"/>
      <c r="F401" s="238"/>
      <c r="G401" s="238"/>
      <c r="H401" s="238"/>
      <c r="I401" s="238"/>
      <c r="J401" s="238"/>
      <c r="K401" s="238"/>
      <c r="L401" s="238"/>
      <c r="M401" s="238"/>
      <c r="N401" s="238"/>
      <c r="O401" s="238"/>
      <c r="P401" s="238"/>
      <c r="Q401" s="238"/>
      <c r="R401" s="238"/>
      <c r="S401" s="238"/>
      <c r="T401" s="238"/>
      <c r="U401" s="238"/>
      <c r="V401" s="238"/>
      <c r="W401" s="238"/>
      <c r="X401" s="238"/>
      <c r="Y401" s="238"/>
      <c r="Z401" s="238"/>
    </row>
    <row r="402" spans="1:26" ht="18">
      <c r="A402" s="238"/>
      <c r="B402" s="238"/>
      <c r="C402" s="238"/>
      <c r="D402" s="238"/>
      <c r="E402" s="241"/>
      <c r="F402" s="238"/>
      <c r="G402" s="238"/>
      <c r="H402" s="238"/>
      <c r="I402" s="238"/>
      <c r="J402" s="238"/>
      <c r="K402" s="238"/>
      <c r="L402" s="238"/>
      <c r="M402" s="238"/>
      <c r="N402" s="238"/>
      <c r="O402" s="238"/>
      <c r="P402" s="238"/>
      <c r="Q402" s="238"/>
      <c r="R402" s="238"/>
      <c r="S402" s="238"/>
      <c r="T402" s="238"/>
      <c r="U402" s="238"/>
      <c r="V402" s="238"/>
      <c r="W402" s="238"/>
      <c r="X402" s="238"/>
      <c r="Y402" s="238"/>
      <c r="Z402" s="238"/>
    </row>
    <row r="403" spans="1:26" ht="18">
      <c r="A403" s="238"/>
      <c r="B403" s="238"/>
      <c r="C403" s="238"/>
      <c r="D403" s="238"/>
      <c r="E403" s="241"/>
      <c r="F403" s="238"/>
      <c r="G403" s="238"/>
      <c r="H403" s="238"/>
      <c r="I403" s="238"/>
      <c r="J403" s="238"/>
      <c r="K403" s="238"/>
      <c r="L403" s="238"/>
      <c r="M403" s="238"/>
      <c r="N403" s="238"/>
      <c r="O403" s="238"/>
      <c r="P403" s="238"/>
      <c r="Q403" s="238"/>
      <c r="R403" s="238"/>
      <c r="S403" s="238"/>
      <c r="T403" s="238"/>
      <c r="U403" s="238"/>
      <c r="V403" s="238"/>
      <c r="W403" s="238"/>
      <c r="X403" s="238"/>
      <c r="Y403" s="238"/>
      <c r="Z403" s="238"/>
    </row>
    <row r="404" spans="1:26" ht="18">
      <c r="A404" s="238"/>
      <c r="B404" s="238"/>
      <c r="C404" s="238"/>
      <c r="D404" s="238"/>
      <c r="E404" s="241"/>
      <c r="F404" s="238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8"/>
      <c r="Y404" s="238"/>
      <c r="Z404" s="238"/>
    </row>
    <row r="405" spans="1:26" ht="18">
      <c r="A405" s="238"/>
      <c r="B405" s="238"/>
      <c r="C405" s="238"/>
      <c r="D405" s="238"/>
      <c r="E405" s="241"/>
      <c r="F405" s="238"/>
      <c r="G405" s="238"/>
      <c r="H405" s="238"/>
      <c r="I405" s="238"/>
      <c r="J405" s="238"/>
      <c r="K405" s="238"/>
      <c r="L405" s="238"/>
      <c r="M405" s="238"/>
      <c r="N405" s="238"/>
      <c r="O405" s="238"/>
      <c r="P405" s="238"/>
      <c r="Q405" s="238"/>
      <c r="R405" s="238"/>
      <c r="S405" s="238"/>
      <c r="T405" s="238"/>
      <c r="U405" s="238"/>
      <c r="V405" s="238"/>
      <c r="W405" s="238"/>
      <c r="X405" s="238"/>
      <c r="Y405" s="238"/>
      <c r="Z405" s="238"/>
    </row>
    <row r="406" spans="1:26" ht="18">
      <c r="A406" s="238"/>
      <c r="B406" s="238"/>
      <c r="C406" s="238"/>
      <c r="D406" s="238"/>
      <c r="E406" s="241"/>
      <c r="F406" s="238"/>
      <c r="G406" s="238"/>
      <c r="H406" s="238"/>
      <c r="I406" s="238"/>
      <c r="J406" s="238"/>
      <c r="K406" s="238"/>
      <c r="L406" s="238"/>
      <c r="M406" s="238"/>
      <c r="N406" s="238"/>
      <c r="O406" s="238"/>
      <c r="P406" s="238"/>
      <c r="Q406" s="238"/>
      <c r="R406" s="238"/>
      <c r="S406" s="238"/>
      <c r="T406" s="238"/>
      <c r="U406" s="238"/>
      <c r="V406" s="238"/>
      <c r="W406" s="238"/>
      <c r="X406" s="238"/>
      <c r="Y406" s="238"/>
      <c r="Z406" s="238"/>
    </row>
    <row r="407" spans="1:26" ht="18">
      <c r="A407" s="238"/>
      <c r="B407" s="238"/>
      <c r="C407" s="238"/>
      <c r="D407" s="238"/>
      <c r="E407" s="241"/>
      <c r="F407" s="238"/>
      <c r="G407" s="238"/>
      <c r="H407" s="238"/>
      <c r="I407" s="238"/>
      <c r="J407" s="238"/>
      <c r="K407" s="238"/>
      <c r="L407" s="238"/>
      <c r="M407" s="238"/>
      <c r="N407" s="238"/>
      <c r="O407" s="238"/>
      <c r="P407" s="238"/>
      <c r="Q407" s="238"/>
      <c r="R407" s="238"/>
      <c r="S407" s="238"/>
      <c r="T407" s="238"/>
      <c r="U407" s="238"/>
      <c r="V407" s="238"/>
      <c r="W407" s="238"/>
      <c r="X407" s="238"/>
      <c r="Y407" s="238"/>
      <c r="Z407" s="238"/>
    </row>
    <row r="408" spans="1:26" ht="18">
      <c r="A408" s="238"/>
      <c r="B408" s="238"/>
      <c r="C408" s="238"/>
      <c r="D408" s="238"/>
      <c r="E408" s="241"/>
      <c r="F408" s="238"/>
      <c r="G408" s="238"/>
      <c r="H408" s="238"/>
      <c r="I408" s="238"/>
      <c r="J408" s="238"/>
      <c r="K408" s="238"/>
      <c r="L408" s="238"/>
      <c r="M408" s="238"/>
      <c r="N408" s="238"/>
      <c r="O408" s="238"/>
      <c r="P408" s="238"/>
      <c r="Q408" s="238"/>
      <c r="R408" s="238"/>
      <c r="S408" s="238"/>
      <c r="T408" s="238"/>
      <c r="U408" s="238"/>
      <c r="V408" s="238"/>
      <c r="W408" s="238"/>
      <c r="X408" s="238"/>
      <c r="Y408" s="238"/>
      <c r="Z408" s="238"/>
    </row>
    <row r="409" spans="1:26" ht="18">
      <c r="A409" s="238"/>
      <c r="B409" s="238"/>
      <c r="C409" s="238"/>
      <c r="D409" s="238"/>
      <c r="E409" s="241"/>
      <c r="F409" s="238"/>
      <c r="G409" s="238"/>
      <c r="H409" s="238"/>
      <c r="I409" s="238"/>
      <c r="J409" s="238"/>
      <c r="K409" s="238"/>
      <c r="L409" s="238"/>
      <c r="M409" s="238"/>
      <c r="N409" s="238"/>
      <c r="O409" s="238"/>
      <c r="P409" s="238"/>
      <c r="Q409" s="238"/>
      <c r="R409" s="238"/>
      <c r="S409" s="238"/>
      <c r="T409" s="238"/>
      <c r="U409" s="238"/>
      <c r="V409" s="238"/>
      <c r="W409" s="238"/>
      <c r="X409" s="238"/>
      <c r="Y409" s="238"/>
      <c r="Z409" s="238"/>
    </row>
    <row r="410" spans="1:26" ht="18">
      <c r="A410" s="238"/>
      <c r="B410" s="238"/>
      <c r="C410" s="238"/>
      <c r="D410" s="238"/>
      <c r="E410" s="241"/>
      <c r="F410" s="238"/>
      <c r="G410" s="238"/>
      <c r="H410" s="238"/>
      <c r="I410" s="238"/>
      <c r="J410" s="238"/>
      <c r="K410" s="238"/>
      <c r="L410" s="238"/>
      <c r="M410" s="238"/>
      <c r="N410" s="238"/>
      <c r="O410" s="238"/>
      <c r="P410" s="238"/>
      <c r="Q410" s="238"/>
      <c r="R410" s="238"/>
      <c r="S410" s="238"/>
      <c r="T410" s="238"/>
      <c r="U410" s="238"/>
      <c r="V410" s="238"/>
      <c r="W410" s="238"/>
      <c r="X410" s="238"/>
      <c r="Y410" s="238"/>
      <c r="Z410" s="238"/>
    </row>
    <row r="411" spans="1:26" ht="18">
      <c r="A411" s="238"/>
      <c r="B411" s="238"/>
      <c r="C411" s="238"/>
      <c r="D411" s="238"/>
      <c r="E411" s="241"/>
      <c r="F411" s="238"/>
      <c r="G411" s="238"/>
      <c r="H411" s="238"/>
      <c r="I411" s="238"/>
      <c r="J411" s="238"/>
      <c r="K411" s="238"/>
      <c r="L411" s="238"/>
      <c r="M411" s="238"/>
      <c r="N411" s="238"/>
      <c r="O411" s="238"/>
      <c r="P411" s="238"/>
      <c r="Q411" s="238"/>
      <c r="R411" s="238"/>
      <c r="S411" s="238"/>
      <c r="T411" s="238"/>
      <c r="U411" s="238"/>
      <c r="V411" s="238"/>
      <c r="W411" s="238"/>
      <c r="X411" s="238"/>
      <c r="Y411" s="238"/>
      <c r="Z411" s="238"/>
    </row>
    <row r="412" spans="1:26" ht="18">
      <c r="A412" s="238"/>
      <c r="B412" s="238"/>
      <c r="C412" s="238"/>
      <c r="D412" s="238"/>
      <c r="E412" s="241"/>
      <c r="F412" s="238"/>
      <c r="G412" s="238"/>
      <c r="H412" s="238"/>
      <c r="I412" s="238"/>
      <c r="J412" s="238"/>
      <c r="K412" s="238"/>
      <c r="L412" s="238"/>
      <c r="M412" s="238"/>
      <c r="N412" s="238"/>
      <c r="O412" s="238"/>
      <c r="P412" s="238"/>
      <c r="Q412" s="238"/>
      <c r="R412" s="238"/>
      <c r="S412" s="238"/>
      <c r="T412" s="238"/>
      <c r="U412" s="238"/>
      <c r="V412" s="238"/>
      <c r="W412" s="238"/>
      <c r="X412" s="238"/>
      <c r="Y412" s="238"/>
      <c r="Z412" s="238"/>
    </row>
    <row r="413" spans="1:26" ht="18">
      <c r="A413" s="238"/>
      <c r="B413" s="238"/>
      <c r="C413" s="238"/>
      <c r="D413" s="238"/>
      <c r="E413" s="241"/>
      <c r="F413" s="238"/>
      <c r="G413" s="238"/>
      <c r="H413" s="238"/>
      <c r="I413" s="238"/>
      <c r="J413" s="238"/>
      <c r="K413" s="238"/>
      <c r="L413" s="238"/>
      <c r="M413" s="238"/>
      <c r="N413" s="238"/>
      <c r="O413" s="238"/>
      <c r="P413" s="238"/>
      <c r="Q413" s="238"/>
      <c r="R413" s="238"/>
      <c r="S413" s="238"/>
      <c r="T413" s="238"/>
      <c r="U413" s="238"/>
      <c r="V413" s="238"/>
      <c r="W413" s="238"/>
      <c r="X413" s="238"/>
      <c r="Y413" s="238"/>
      <c r="Z413" s="238"/>
    </row>
    <row r="414" spans="1:26" ht="18">
      <c r="A414" s="238"/>
      <c r="B414" s="238"/>
      <c r="C414" s="238"/>
      <c r="D414" s="238"/>
      <c r="E414" s="241"/>
      <c r="F414" s="238"/>
      <c r="G414" s="238"/>
      <c r="H414" s="238"/>
      <c r="I414" s="238"/>
      <c r="J414" s="238"/>
      <c r="K414" s="238"/>
      <c r="L414" s="238"/>
      <c r="M414" s="238"/>
      <c r="N414" s="238"/>
      <c r="O414" s="238"/>
      <c r="P414" s="238"/>
      <c r="Q414" s="238"/>
      <c r="R414" s="238"/>
      <c r="S414" s="238"/>
      <c r="T414" s="238"/>
      <c r="U414" s="238"/>
      <c r="V414" s="238"/>
      <c r="W414" s="238"/>
      <c r="X414" s="238"/>
      <c r="Y414" s="238"/>
      <c r="Z414" s="238"/>
    </row>
    <row r="415" spans="1:26" ht="18">
      <c r="A415" s="238"/>
      <c r="B415" s="238"/>
      <c r="C415" s="238"/>
      <c r="D415" s="238"/>
      <c r="E415" s="241"/>
      <c r="F415" s="238"/>
      <c r="G415" s="238"/>
      <c r="H415" s="238"/>
      <c r="I415" s="238"/>
      <c r="J415" s="238"/>
      <c r="K415" s="238"/>
      <c r="L415" s="238"/>
      <c r="M415" s="238"/>
      <c r="N415" s="238"/>
      <c r="O415" s="238"/>
      <c r="P415" s="238"/>
      <c r="Q415" s="238"/>
      <c r="R415" s="238"/>
      <c r="S415" s="238"/>
      <c r="T415" s="238"/>
      <c r="U415" s="238"/>
      <c r="V415" s="238"/>
      <c r="W415" s="238"/>
      <c r="X415" s="238"/>
      <c r="Y415" s="238"/>
      <c r="Z415" s="238"/>
    </row>
    <row r="416" spans="1:26" ht="18">
      <c r="A416" s="238"/>
      <c r="B416" s="238"/>
      <c r="C416" s="238"/>
      <c r="D416" s="238"/>
      <c r="E416" s="241"/>
      <c r="F416" s="238"/>
      <c r="G416" s="238"/>
      <c r="H416" s="238"/>
      <c r="I416" s="238"/>
      <c r="J416" s="238"/>
      <c r="K416" s="238"/>
      <c r="L416" s="238"/>
      <c r="M416" s="238"/>
      <c r="N416" s="238"/>
      <c r="O416" s="238"/>
      <c r="P416" s="238"/>
      <c r="Q416" s="238"/>
      <c r="R416" s="238"/>
      <c r="S416" s="238"/>
      <c r="T416" s="238"/>
      <c r="U416" s="238"/>
      <c r="V416" s="238"/>
      <c r="W416" s="238"/>
      <c r="X416" s="238"/>
      <c r="Y416" s="238"/>
      <c r="Z416" s="238"/>
    </row>
    <row r="417" spans="1:26" ht="18">
      <c r="A417" s="238"/>
      <c r="B417" s="238"/>
      <c r="C417" s="238"/>
      <c r="D417" s="238"/>
      <c r="E417" s="241"/>
      <c r="F417" s="238"/>
      <c r="G417" s="238"/>
      <c r="H417" s="238"/>
      <c r="I417" s="238"/>
      <c r="J417" s="238"/>
      <c r="K417" s="238"/>
      <c r="L417" s="238"/>
      <c r="M417" s="238"/>
      <c r="N417" s="238"/>
      <c r="O417" s="238"/>
      <c r="P417" s="238"/>
      <c r="Q417" s="238"/>
      <c r="R417" s="238"/>
      <c r="S417" s="238"/>
      <c r="T417" s="238"/>
      <c r="U417" s="238"/>
      <c r="V417" s="238"/>
      <c r="W417" s="238"/>
      <c r="X417" s="238"/>
      <c r="Y417" s="238"/>
      <c r="Z417" s="238"/>
    </row>
    <row r="418" spans="1:26" ht="18">
      <c r="A418" s="238"/>
      <c r="B418" s="238"/>
      <c r="C418" s="238"/>
      <c r="D418" s="238"/>
      <c r="E418" s="241"/>
      <c r="F418" s="238"/>
      <c r="G418" s="238"/>
      <c r="H418" s="238"/>
      <c r="I418" s="238"/>
      <c r="J418" s="238"/>
      <c r="K418" s="238"/>
      <c r="L418" s="238"/>
      <c r="M418" s="238"/>
      <c r="N418" s="238"/>
      <c r="O418" s="238"/>
      <c r="P418" s="238"/>
      <c r="Q418" s="238"/>
      <c r="R418" s="238"/>
      <c r="S418" s="238"/>
      <c r="T418" s="238"/>
      <c r="U418" s="238"/>
      <c r="V418" s="238"/>
      <c r="W418" s="238"/>
      <c r="X418" s="238"/>
      <c r="Y418" s="238"/>
      <c r="Z418" s="238"/>
    </row>
    <row r="419" spans="1:26" ht="18">
      <c r="A419" s="238"/>
      <c r="B419" s="238"/>
      <c r="C419" s="238"/>
      <c r="D419" s="238"/>
      <c r="E419" s="241"/>
      <c r="F419" s="238"/>
      <c r="G419" s="238"/>
      <c r="H419" s="238"/>
      <c r="I419" s="238"/>
      <c r="J419" s="238"/>
      <c r="K419" s="238"/>
      <c r="L419" s="238"/>
      <c r="M419" s="238"/>
      <c r="N419" s="238"/>
      <c r="O419" s="238"/>
      <c r="P419" s="238"/>
      <c r="Q419" s="238"/>
      <c r="R419" s="238"/>
      <c r="S419" s="238"/>
      <c r="T419" s="238"/>
      <c r="U419" s="238"/>
      <c r="V419" s="238"/>
      <c r="W419" s="238"/>
      <c r="X419" s="238"/>
      <c r="Y419" s="238"/>
      <c r="Z419" s="238"/>
    </row>
    <row r="420" spans="1:26" ht="18">
      <c r="A420" s="238"/>
      <c r="B420" s="238"/>
      <c r="C420" s="238"/>
      <c r="D420" s="238"/>
      <c r="E420" s="241"/>
      <c r="F420" s="238"/>
      <c r="G420" s="238"/>
      <c r="H420" s="238"/>
      <c r="I420" s="238"/>
      <c r="J420" s="238"/>
      <c r="K420" s="238"/>
      <c r="L420" s="238"/>
      <c r="M420" s="238"/>
      <c r="N420" s="238"/>
      <c r="O420" s="238"/>
      <c r="P420" s="238"/>
      <c r="Q420" s="238"/>
      <c r="R420" s="238"/>
      <c r="S420" s="238"/>
      <c r="T420" s="238"/>
      <c r="U420" s="238"/>
      <c r="V420" s="238"/>
      <c r="W420" s="238"/>
      <c r="X420" s="238"/>
      <c r="Y420" s="238"/>
      <c r="Z420" s="238"/>
    </row>
    <row r="421" spans="1:26" ht="18">
      <c r="A421" s="238"/>
      <c r="B421" s="238"/>
      <c r="C421" s="238"/>
      <c r="D421" s="238"/>
      <c r="E421" s="241"/>
      <c r="F421" s="238"/>
      <c r="G421" s="238"/>
      <c r="H421" s="238"/>
      <c r="I421" s="238"/>
      <c r="J421" s="238"/>
      <c r="K421" s="238"/>
      <c r="L421" s="238"/>
      <c r="M421" s="238"/>
      <c r="N421" s="238"/>
      <c r="O421" s="238"/>
      <c r="P421" s="238"/>
      <c r="Q421" s="238"/>
      <c r="R421" s="238"/>
      <c r="S421" s="238"/>
      <c r="T421" s="238"/>
      <c r="U421" s="238"/>
      <c r="V421" s="238"/>
      <c r="W421" s="238"/>
      <c r="X421" s="238"/>
      <c r="Y421" s="238"/>
      <c r="Z421" s="238"/>
    </row>
    <row r="422" spans="1:26" ht="18">
      <c r="A422" s="238"/>
      <c r="B422" s="238"/>
      <c r="C422" s="238"/>
      <c r="D422" s="238"/>
      <c r="E422" s="241"/>
      <c r="F422" s="238"/>
      <c r="G422" s="238"/>
      <c r="H422" s="238"/>
      <c r="I422" s="238"/>
      <c r="J422" s="238"/>
      <c r="K422" s="238"/>
      <c r="L422" s="238"/>
      <c r="M422" s="238"/>
      <c r="N422" s="238"/>
      <c r="O422" s="238"/>
      <c r="P422" s="238"/>
      <c r="Q422" s="238"/>
      <c r="R422" s="238"/>
      <c r="S422" s="238"/>
      <c r="T422" s="238"/>
      <c r="U422" s="238"/>
      <c r="V422" s="238"/>
      <c r="W422" s="238"/>
      <c r="X422" s="238"/>
      <c r="Y422" s="238"/>
      <c r="Z422" s="238"/>
    </row>
    <row r="423" spans="1:26" ht="18">
      <c r="A423" s="238"/>
      <c r="B423" s="238"/>
      <c r="C423" s="238"/>
      <c r="D423" s="238"/>
      <c r="E423" s="241"/>
      <c r="F423" s="238"/>
      <c r="G423" s="238"/>
      <c r="H423" s="238"/>
      <c r="I423" s="238"/>
      <c r="J423" s="238"/>
      <c r="K423" s="238"/>
      <c r="L423" s="238"/>
      <c r="M423" s="238"/>
      <c r="N423" s="238"/>
      <c r="O423" s="238"/>
      <c r="P423" s="238"/>
      <c r="Q423" s="238"/>
      <c r="R423" s="238"/>
      <c r="S423" s="238"/>
      <c r="T423" s="238"/>
      <c r="U423" s="238"/>
      <c r="V423" s="238"/>
      <c r="W423" s="238"/>
      <c r="X423" s="238"/>
      <c r="Y423" s="238"/>
      <c r="Z423" s="238"/>
    </row>
    <row r="424" spans="1:26" ht="18">
      <c r="A424" s="238"/>
      <c r="B424" s="238"/>
      <c r="C424" s="238"/>
      <c r="D424" s="238"/>
      <c r="E424" s="241"/>
      <c r="F424" s="238"/>
      <c r="G424" s="238"/>
      <c r="H424" s="238"/>
      <c r="I424" s="238"/>
      <c r="J424" s="238"/>
      <c r="K424" s="238"/>
      <c r="L424" s="238"/>
      <c r="M424" s="238"/>
      <c r="N424" s="238"/>
      <c r="O424" s="238"/>
      <c r="P424" s="238"/>
      <c r="Q424" s="238"/>
      <c r="R424" s="238"/>
      <c r="S424" s="238"/>
      <c r="T424" s="238"/>
      <c r="U424" s="238"/>
      <c r="V424" s="238"/>
      <c r="W424" s="238"/>
      <c r="X424" s="238"/>
      <c r="Y424" s="238"/>
      <c r="Z424" s="238"/>
    </row>
    <row r="425" spans="1:26" ht="18">
      <c r="A425" s="238"/>
      <c r="B425" s="238"/>
      <c r="C425" s="238"/>
      <c r="D425" s="238"/>
      <c r="E425" s="241"/>
      <c r="F425" s="238"/>
      <c r="G425" s="238"/>
      <c r="H425" s="238"/>
      <c r="I425" s="238"/>
      <c r="J425" s="238"/>
      <c r="K425" s="238"/>
      <c r="L425" s="238"/>
      <c r="M425" s="238"/>
      <c r="N425" s="238"/>
      <c r="O425" s="238"/>
      <c r="P425" s="238"/>
      <c r="Q425" s="238"/>
      <c r="R425" s="238"/>
      <c r="S425" s="238"/>
      <c r="T425" s="238"/>
      <c r="U425" s="238"/>
      <c r="V425" s="238"/>
      <c r="W425" s="238"/>
      <c r="X425" s="238"/>
      <c r="Y425" s="238"/>
      <c r="Z425" s="238"/>
    </row>
    <row r="426" spans="1:26" ht="18">
      <c r="A426" s="238"/>
      <c r="B426" s="238"/>
      <c r="C426" s="238"/>
      <c r="D426" s="238"/>
      <c r="E426" s="241"/>
      <c r="F426" s="238"/>
      <c r="G426" s="238"/>
      <c r="H426" s="238"/>
      <c r="I426" s="238"/>
      <c r="J426" s="238"/>
      <c r="K426" s="238"/>
      <c r="L426" s="238"/>
      <c r="M426" s="238"/>
      <c r="N426" s="238"/>
      <c r="O426" s="238"/>
      <c r="P426" s="238"/>
      <c r="Q426" s="238"/>
      <c r="R426" s="238"/>
      <c r="S426" s="238"/>
      <c r="T426" s="238"/>
      <c r="U426" s="238"/>
      <c r="V426" s="238"/>
      <c r="W426" s="238"/>
      <c r="X426" s="238"/>
      <c r="Y426" s="238"/>
      <c r="Z426" s="238"/>
    </row>
    <row r="427" spans="1:26" ht="18">
      <c r="A427" s="238"/>
      <c r="B427" s="238"/>
      <c r="C427" s="238"/>
      <c r="D427" s="238"/>
      <c r="E427" s="241"/>
      <c r="F427" s="238"/>
      <c r="G427" s="238"/>
      <c r="H427" s="238"/>
      <c r="I427" s="238"/>
      <c r="J427" s="238"/>
      <c r="K427" s="238"/>
      <c r="L427" s="238"/>
      <c r="M427" s="238"/>
      <c r="N427" s="238"/>
      <c r="O427" s="238"/>
      <c r="P427" s="238"/>
      <c r="Q427" s="238"/>
      <c r="R427" s="238"/>
      <c r="S427" s="238"/>
      <c r="T427" s="238"/>
      <c r="U427" s="238"/>
      <c r="V427" s="238"/>
      <c r="W427" s="238"/>
      <c r="X427" s="238"/>
      <c r="Y427" s="238"/>
      <c r="Z427" s="238"/>
    </row>
    <row r="428" spans="1:26" ht="18">
      <c r="A428" s="238"/>
      <c r="B428" s="238"/>
      <c r="C428" s="238"/>
      <c r="D428" s="238"/>
      <c r="E428" s="241"/>
      <c r="F428" s="238"/>
      <c r="G428" s="238"/>
      <c r="H428" s="238"/>
      <c r="I428" s="238"/>
      <c r="J428" s="238"/>
      <c r="K428" s="238"/>
      <c r="L428" s="238"/>
      <c r="M428" s="238"/>
      <c r="N428" s="238"/>
      <c r="O428" s="238"/>
      <c r="P428" s="238"/>
      <c r="Q428" s="238"/>
      <c r="R428" s="238"/>
      <c r="S428" s="238"/>
      <c r="T428" s="238"/>
      <c r="U428" s="238"/>
      <c r="V428" s="238"/>
      <c r="W428" s="238"/>
      <c r="X428" s="238"/>
      <c r="Y428" s="238"/>
      <c r="Z428" s="238"/>
    </row>
    <row r="429" spans="1:26" ht="18">
      <c r="A429" s="238"/>
      <c r="B429" s="238"/>
      <c r="C429" s="238"/>
      <c r="D429" s="238"/>
      <c r="E429" s="241"/>
      <c r="F429" s="238"/>
      <c r="G429" s="238"/>
      <c r="H429" s="238"/>
      <c r="I429" s="238"/>
      <c r="J429" s="238"/>
      <c r="K429" s="238"/>
      <c r="L429" s="238"/>
      <c r="M429" s="238"/>
      <c r="N429" s="238"/>
      <c r="O429" s="238"/>
      <c r="P429" s="238"/>
      <c r="Q429" s="238"/>
      <c r="R429" s="238"/>
      <c r="S429" s="238"/>
      <c r="T429" s="238"/>
      <c r="U429" s="238"/>
      <c r="V429" s="238"/>
      <c r="W429" s="238"/>
      <c r="X429" s="238"/>
      <c r="Y429" s="238"/>
      <c r="Z429" s="238"/>
    </row>
    <row r="430" spans="1:26" ht="18">
      <c r="A430" s="238"/>
      <c r="B430" s="238"/>
      <c r="C430" s="238"/>
      <c r="D430" s="238"/>
      <c r="E430" s="241"/>
      <c r="F430" s="238"/>
      <c r="G430" s="238"/>
      <c r="H430" s="238"/>
      <c r="I430" s="238"/>
      <c r="J430" s="238"/>
      <c r="K430" s="238"/>
      <c r="L430" s="238"/>
      <c r="M430" s="238"/>
      <c r="N430" s="238"/>
      <c r="O430" s="238"/>
      <c r="P430" s="238"/>
      <c r="Q430" s="238"/>
      <c r="R430" s="238"/>
      <c r="S430" s="238"/>
      <c r="T430" s="238"/>
      <c r="U430" s="238"/>
      <c r="V430" s="238"/>
      <c r="W430" s="238"/>
      <c r="X430" s="238"/>
      <c r="Y430" s="238"/>
      <c r="Z430" s="238"/>
    </row>
    <row r="431" spans="1:26" ht="18">
      <c r="A431" s="238"/>
      <c r="B431" s="238"/>
      <c r="C431" s="238"/>
      <c r="D431" s="238"/>
      <c r="E431" s="241"/>
      <c r="F431" s="238"/>
      <c r="G431" s="238"/>
      <c r="H431" s="238"/>
      <c r="I431" s="238"/>
      <c r="J431" s="238"/>
      <c r="K431" s="238"/>
      <c r="L431" s="238"/>
      <c r="M431" s="238"/>
      <c r="N431" s="238"/>
      <c r="O431" s="238"/>
      <c r="P431" s="238"/>
      <c r="Q431" s="238"/>
      <c r="R431" s="238"/>
      <c r="S431" s="238"/>
      <c r="T431" s="238"/>
      <c r="U431" s="238"/>
      <c r="V431" s="238"/>
      <c r="W431" s="238"/>
      <c r="X431" s="238"/>
      <c r="Y431" s="238"/>
      <c r="Z431" s="238"/>
    </row>
    <row r="432" spans="1:26" ht="18">
      <c r="A432" s="238"/>
      <c r="B432" s="238"/>
      <c r="C432" s="238"/>
      <c r="D432" s="238"/>
      <c r="E432" s="241"/>
      <c r="F432" s="238"/>
      <c r="G432" s="238"/>
      <c r="H432" s="238"/>
      <c r="I432" s="238"/>
      <c r="J432" s="238"/>
      <c r="K432" s="238"/>
      <c r="L432" s="238"/>
      <c r="M432" s="238"/>
      <c r="N432" s="238"/>
      <c r="O432" s="238"/>
      <c r="P432" s="238"/>
      <c r="Q432" s="238"/>
      <c r="R432" s="238"/>
      <c r="S432" s="238"/>
      <c r="T432" s="238"/>
      <c r="U432" s="238"/>
      <c r="V432" s="238"/>
      <c r="W432" s="238"/>
      <c r="X432" s="238"/>
      <c r="Y432" s="238"/>
      <c r="Z432" s="238"/>
    </row>
    <row r="433" spans="1:26" ht="18">
      <c r="A433" s="238"/>
      <c r="B433" s="238"/>
      <c r="C433" s="238"/>
      <c r="D433" s="238"/>
      <c r="E433" s="241"/>
      <c r="F433" s="238"/>
      <c r="G433" s="238"/>
      <c r="H433" s="238"/>
      <c r="I433" s="238"/>
      <c r="J433" s="238"/>
      <c r="K433" s="238"/>
      <c r="L433" s="238"/>
      <c r="M433" s="238"/>
      <c r="N433" s="238"/>
      <c r="O433" s="238"/>
      <c r="P433" s="238"/>
      <c r="Q433" s="238"/>
      <c r="R433" s="238"/>
      <c r="S433" s="238"/>
      <c r="T433" s="238"/>
      <c r="U433" s="238"/>
      <c r="V433" s="238"/>
      <c r="W433" s="238"/>
      <c r="X433" s="238"/>
      <c r="Y433" s="238"/>
      <c r="Z433" s="238"/>
    </row>
    <row r="434" spans="1:26" ht="18">
      <c r="A434" s="238"/>
      <c r="B434" s="238"/>
      <c r="C434" s="238"/>
      <c r="D434" s="238"/>
      <c r="E434" s="241"/>
      <c r="F434" s="238"/>
      <c r="G434" s="238"/>
      <c r="H434" s="238"/>
      <c r="I434" s="238"/>
      <c r="J434" s="238"/>
      <c r="K434" s="238"/>
      <c r="L434" s="238"/>
      <c r="M434" s="238"/>
      <c r="N434" s="238"/>
      <c r="O434" s="238"/>
      <c r="P434" s="238"/>
      <c r="Q434" s="238"/>
      <c r="R434" s="238"/>
      <c r="S434" s="238"/>
      <c r="T434" s="238"/>
      <c r="U434" s="238"/>
      <c r="V434" s="238"/>
      <c r="W434" s="238"/>
      <c r="X434" s="238"/>
      <c r="Y434" s="238"/>
      <c r="Z434" s="238"/>
    </row>
    <row r="435" spans="1:26" ht="18">
      <c r="A435" s="238"/>
      <c r="B435" s="238"/>
      <c r="C435" s="238"/>
      <c r="D435" s="238"/>
      <c r="E435" s="241"/>
      <c r="F435" s="238"/>
      <c r="G435" s="238"/>
      <c r="H435" s="238"/>
      <c r="I435" s="238"/>
      <c r="J435" s="238"/>
      <c r="K435" s="238"/>
      <c r="L435" s="238"/>
      <c r="M435" s="238"/>
      <c r="N435" s="238"/>
      <c r="O435" s="238"/>
      <c r="P435" s="238"/>
      <c r="Q435" s="238"/>
      <c r="R435" s="238"/>
      <c r="S435" s="238"/>
      <c r="T435" s="238"/>
      <c r="U435" s="238"/>
      <c r="V435" s="238"/>
      <c r="W435" s="238"/>
      <c r="X435" s="238"/>
      <c r="Y435" s="238"/>
      <c r="Z435" s="238"/>
    </row>
    <row r="436" spans="1:26" ht="18">
      <c r="A436" s="238"/>
      <c r="B436" s="238"/>
      <c r="C436" s="238"/>
      <c r="D436" s="238"/>
      <c r="E436" s="241"/>
      <c r="F436" s="238"/>
      <c r="G436" s="238"/>
      <c r="H436" s="238"/>
      <c r="I436" s="238"/>
      <c r="J436" s="238"/>
      <c r="K436" s="238"/>
      <c r="L436" s="238"/>
      <c r="M436" s="238"/>
      <c r="N436" s="238"/>
      <c r="O436" s="238"/>
      <c r="P436" s="238"/>
      <c r="Q436" s="238"/>
      <c r="R436" s="238"/>
      <c r="S436" s="238"/>
      <c r="T436" s="238"/>
      <c r="U436" s="238"/>
      <c r="V436" s="238"/>
      <c r="W436" s="238"/>
      <c r="X436" s="238"/>
      <c r="Y436" s="238"/>
      <c r="Z436" s="238"/>
    </row>
    <row r="437" spans="1:26" ht="18">
      <c r="A437" s="238"/>
      <c r="B437" s="238"/>
      <c r="C437" s="238"/>
      <c r="D437" s="238"/>
      <c r="E437" s="241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8"/>
      <c r="W437" s="238"/>
      <c r="X437" s="238"/>
      <c r="Y437" s="238"/>
      <c r="Z437" s="238"/>
    </row>
    <row r="438" spans="1:26" ht="18">
      <c r="A438" s="238"/>
      <c r="B438" s="238"/>
      <c r="C438" s="238"/>
      <c r="D438" s="238"/>
      <c r="E438" s="241"/>
      <c r="F438" s="238"/>
      <c r="G438" s="238"/>
      <c r="H438" s="238"/>
      <c r="I438" s="238"/>
      <c r="J438" s="238"/>
      <c r="K438" s="238"/>
      <c r="L438" s="238"/>
      <c r="M438" s="238"/>
      <c r="N438" s="238"/>
      <c r="O438" s="238"/>
      <c r="P438" s="238"/>
      <c r="Q438" s="238"/>
      <c r="R438" s="238"/>
      <c r="S438" s="238"/>
      <c r="T438" s="238"/>
      <c r="U438" s="238"/>
      <c r="V438" s="238"/>
      <c r="W438" s="238"/>
      <c r="X438" s="238"/>
      <c r="Y438" s="238"/>
      <c r="Z438" s="238"/>
    </row>
    <row r="439" spans="1:26" ht="18">
      <c r="A439" s="238"/>
      <c r="B439" s="238"/>
      <c r="C439" s="238"/>
      <c r="D439" s="238"/>
      <c r="E439" s="241"/>
      <c r="F439" s="238"/>
      <c r="G439" s="238"/>
      <c r="H439" s="238"/>
      <c r="I439" s="238"/>
      <c r="J439" s="238"/>
      <c r="K439" s="238"/>
      <c r="L439" s="238"/>
      <c r="M439" s="238"/>
      <c r="N439" s="238"/>
      <c r="O439" s="238"/>
      <c r="P439" s="238"/>
      <c r="Q439" s="238"/>
      <c r="R439" s="238"/>
      <c r="S439" s="238"/>
      <c r="T439" s="238"/>
      <c r="U439" s="238"/>
      <c r="V439" s="238"/>
      <c r="W439" s="238"/>
      <c r="X439" s="238"/>
      <c r="Y439" s="238"/>
      <c r="Z439" s="238"/>
    </row>
    <row r="440" spans="1:26" ht="18">
      <c r="A440" s="238"/>
      <c r="B440" s="238"/>
      <c r="C440" s="238"/>
      <c r="D440" s="238"/>
      <c r="E440" s="241"/>
      <c r="F440" s="238"/>
      <c r="G440" s="238"/>
      <c r="H440" s="238"/>
      <c r="I440" s="238"/>
      <c r="J440" s="238"/>
      <c r="K440" s="238"/>
      <c r="L440" s="238"/>
      <c r="M440" s="238"/>
      <c r="N440" s="238"/>
      <c r="O440" s="238"/>
      <c r="P440" s="238"/>
      <c r="Q440" s="238"/>
      <c r="R440" s="238"/>
      <c r="S440" s="238"/>
      <c r="T440" s="238"/>
      <c r="U440" s="238"/>
      <c r="V440" s="238"/>
      <c r="W440" s="238"/>
      <c r="X440" s="238"/>
      <c r="Y440" s="238"/>
      <c r="Z440" s="238"/>
    </row>
    <row r="441" spans="1:26" ht="18">
      <c r="A441" s="238"/>
      <c r="B441" s="238"/>
      <c r="C441" s="238"/>
      <c r="D441" s="238"/>
      <c r="E441" s="241"/>
      <c r="F441" s="238"/>
      <c r="G441" s="238"/>
      <c r="H441" s="238"/>
      <c r="I441" s="238"/>
      <c r="J441" s="238"/>
      <c r="K441" s="238"/>
      <c r="L441" s="238"/>
      <c r="M441" s="238"/>
      <c r="N441" s="238"/>
      <c r="O441" s="238"/>
      <c r="P441" s="238"/>
      <c r="Q441" s="238"/>
      <c r="R441" s="238"/>
      <c r="S441" s="238"/>
      <c r="T441" s="238"/>
      <c r="U441" s="238"/>
      <c r="V441" s="238"/>
      <c r="W441" s="238"/>
      <c r="X441" s="238"/>
      <c r="Y441" s="238"/>
      <c r="Z441" s="238"/>
    </row>
    <row r="442" spans="1:26" ht="18">
      <c r="A442" s="238"/>
      <c r="B442" s="238"/>
      <c r="C442" s="238"/>
      <c r="D442" s="238"/>
      <c r="E442" s="241"/>
      <c r="F442" s="238"/>
      <c r="G442" s="238"/>
      <c r="H442" s="238"/>
      <c r="I442" s="238"/>
      <c r="J442" s="238"/>
      <c r="K442" s="238"/>
      <c r="L442" s="238"/>
      <c r="M442" s="238"/>
      <c r="N442" s="238"/>
      <c r="O442" s="238"/>
      <c r="P442" s="238"/>
      <c r="Q442" s="238"/>
      <c r="R442" s="238"/>
      <c r="S442" s="238"/>
      <c r="T442" s="238"/>
      <c r="U442" s="238"/>
      <c r="V442" s="238"/>
      <c r="W442" s="238"/>
      <c r="X442" s="238"/>
      <c r="Y442" s="238"/>
      <c r="Z442" s="238"/>
    </row>
    <row r="443" spans="1:26" ht="18">
      <c r="A443" s="238"/>
      <c r="B443" s="238"/>
      <c r="C443" s="238"/>
      <c r="D443" s="238"/>
      <c r="E443" s="241"/>
      <c r="F443" s="238"/>
      <c r="G443" s="238"/>
      <c r="H443" s="238"/>
      <c r="I443" s="238"/>
      <c r="J443" s="238"/>
      <c r="K443" s="238"/>
      <c r="L443" s="238"/>
      <c r="M443" s="238"/>
      <c r="N443" s="238"/>
      <c r="O443" s="238"/>
      <c r="P443" s="238"/>
      <c r="Q443" s="238"/>
      <c r="R443" s="238"/>
      <c r="S443" s="238"/>
      <c r="T443" s="238"/>
      <c r="U443" s="238"/>
      <c r="V443" s="238"/>
      <c r="W443" s="238"/>
      <c r="X443" s="238"/>
      <c r="Y443" s="238"/>
      <c r="Z443" s="238"/>
    </row>
    <row r="444" spans="1:26" ht="18">
      <c r="A444" s="238"/>
      <c r="B444" s="238"/>
      <c r="C444" s="238"/>
      <c r="D444" s="238"/>
      <c r="E444" s="241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238"/>
      <c r="V444" s="238"/>
      <c r="W444" s="238"/>
      <c r="X444" s="238"/>
      <c r="Y444" s="238"/>
      <c r="Z444" s="238"/>
    </row>
    <row r="445" spans="1:26" ht="18">
      <c r="A445" s="238"/>
      <c r="B445" s="238"/>
      <c r="C445" s="238"/>
      <c r="D445" s="238"/>
      <c r="E445" s="241"/>
      <c r="F445" s="238"/>
      <c r="G445" s="238"/>
      <c r="H445" s="238"/>
      <c r="I445" s="238"/>
      <c r="J445" s="238"/>
      <c r="K445" s="238"/>
      <c r="L445" s="238"/>
      <c r="M445" s="238"/>
      <c r="N445" s="238"/>
      <c r="O445" s="238"/>
      <c r="P445" s="238"/>
      <c r="Q445" s="238"/>
      <c r="R445" s="238"/>
      <c r="S445" s="238"/>
      <c r="T445" s="238"/>
      <c r="U445" s="238"/>
      <c r="V445" s="238"/>
      <c r="W445" s="238"/>
      <c r="X445" s="238"/>
      <c r="Y445" s="238"/>
      <c r="Z445" s="238"/>
    </row>
    <row r="446" spans="1:26" ht="18">
      <c r="A446" s="238"/>
      <c r="B446" s="238"/>
      <c r="C446" s="238"/>
      <c r="D446" s="238"/>
      <c r="E446" s="241"/>
      <c r="F446" s="238"/>
      <c r="G446" s="238"/>
      <c r="H446" s="238"/>
      <c r="I446" s="238"/>
      <c r="J446" s="238"/>
      <c r="K446" s="238"/>
      <c r="L446" s="238"/>
      <c r="M446" s="238"/>
      <c r="N446" s="238"/>
      <c r="O446" s="238"/>
      <c r="P446" s="238"/>
      <c r="Q446" s="238"/>
      <c r="R446" s="238"/>
      <c r="S446" s="238"/>
      <c r="T446" s="238"/>
      <c r="U446" s="238"/>
      <c r="V446" s="238"/>
      <c r="W446" s="238"/>
      <c r="X446" s="238"/>
      <c r="Y446" s="238"/>
      <c r="Z446" s="238"/>
    </row>
    <row r="447" spans="1:26" ht="18">
      <c r="A447" s="238"/>
      <c r="B447" s="238"/>
      <c r="C447" s="238"/>
      <c r="D447" s="238"/>
      <c r="E447" s="241"/>
      <c r="F447" s="238"/>
      <c r="G447" s="238"/>
      <c r="H447" s="238"/>
      <c r="I447" s="238"/>
      <c r="J447" s="238"/>
      <c r="K447" s="238"/>
      <c r="L447" s="238"/>
      <c r="M447" s="238"/>
      <c r="N447" s="238"/>
      <c r="O447" s="238"/>
      <c r="P447" s="238"/>
      <c r="Q447" s="238"/>
      <c r="R447" s="238"/>
      <c r="S447" s="238"/>
      <c r="T447" s="238"/>
      <c r="U447" s="238"/>
      <c r="V447" s="238"/>
      <c r="W447" s="238"/>
      <c r="X447" s="238"/>
      <c r="Y447" s="238"/>
      <c r="Z447" s="238"/>
    </row>
    <row r="448" spans="1:26" ht="18">
      <c r="A448" s="238"/>
      <c r="B448" s="238"/>
      <c r="C448" s="238"/>
      <c r="D448" s="238"/>
      <c r="E448" s="241"/>
      <c r="F448" s="238"/>
      <c r="G448" s="238"/>
      <c r="H448" s="238"/>
      <c r="I448" s="238"/>
      <c r="J448" s="238"/>
      <c r="K448" s="238"/>
      <c r="L448" s="238"/>
      <c r="M448" s="238"/>
      <c r="N448" s="238"/>
      <c r="O448" s="238"/>
      <c r="P448" s="238"/>
      <c r="Q448" s="238"/>
      <c r="R448" s="238"/>
      <c r="S448" s="238"/>
      <c r="T448" s="238"/>
      <c r="U448" s="238"/>
      <c r="V448" s="238"/>
      <c r="W448" s="238"/>
      <c r="X448" s="238"/>
      <c r="Y448" s="238"/>
      <c r="Z448" s="238"/>
    </row>
    <row r="449" spans="1:26" ht="18">
      <c r="A449" s="238"/>
      <c r="B449" s="238"/>
      <c r="C449" s="238"/>
      <c r="D449" s="238"/>
      <c r="E449" s="241"/>
      <c r="F449" s="238"/>
      <c r="G449" s="238"/>
      <c r="H449" s="238"/>
      <c r="I449" s="238"/>
      <c r="J449" s="238"/>
      <c r="K449" s="238"/>
      <c r="L449" s="238"/>
      <c r="M449" s="238"/>
      <c r="N449" s="238"/>
      <c r="O449" s="238"/>
      <c r="P449" s="238"/>
      <c r="Q449" s="238"/>
      <c r="R449" s="238"/>
      <c r="S449" s="238"/>
      <c r="T449" s="238"/>
      <c r="U449" s="238"/>
      <c r="V449" s="238"/>
      <c r="W449" s="238"/>
      <c r="X449" s="238"/>
      <c r="Y449" s="238"/>
      <c r="Z449" s="238"/>
    </row>
    <row r="450" spans="1:26" ht="18">
      <c r="A450" s="238"/>
      <c r="B450" s="238"/>
      <c r="C450" s="238"/>
      <c r="D450" s="238"/>
      <c r="E450" s="241"/>
      <c r="F450" s="238"/>
      <c r="G450" s="238"/>
      <c r="H450" s="238"/>
      <c r="I450" s="238"/>
      <c r="J450" s="238"/>
      <c r="K450" s="238"/>
      <c r="L450" s="238"/>
      <c r="M450" s="238"/>
      <c r="N450" s="238"/>
      <c r="O450" s="238"/>
      <c r="P450" s="238"/>
      <c r="Q450" s="238"/>
      <c r="R450" s="238"/>
      <c r="S450" s="238"/>
      <c r="T450" s="238"/>
      <c r="U450" s="238"/>
      <c r="V450" s="238"/>
      <c r="W450" s="238"/>
      <c r="X450" s="238"/>
      <c r="Y450" s="238"/>
      <c r="Z450" s="238"/>
    </row>
    <row r="451" spans="1:26" ht="18">
      <c r="A451" s="238"/>
      <c r="B451" s="238"/>
      <c r="C451" s="238"/>
      <c r="D451" s="238"/>
      <c r="E451" s="241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8"/>
      <c r="Q451" s="238"/>
      <c r="R451" s="238"/>
      <c r="S451" s="238"/>
      <c r="T451" s="238"/>
      <c r="U451" s="238"/>
      <c r="V451" s="238"/>
      <c r="W451" s="238"/>
      <c r="X451" s="238"/>
      <c r="Y451" s="238"/>
      <c r="Z451" s="238"/>
    </row>
    <row r="452" spans="1:26" ht="18">
      <c r="A452" s="238"/>
      <c r="B452" s="238"/>
      <c r="C452" s="238"/>
      <c r="D452" s="238"/>
      <c r="E452" s="241"/>
      <c r="F452" s="238"/>
      <c r="G452" s="238"/>
      <c r="H452" s="238"/>
      <c r="I452" s="238"/>
      <c r="J452" s="238"/>
      <c r="K452" s="238"/>
      <c r="L452" s="238"/>
      <c r="M452" s="238"/>
      <c r="N452" s="238"/>
      <c r="O452" s="238"/>
      <c r="P452" s="238"/>
      <c r="Q452" s="238"/>
      <c r="R452" s="238"/>
      <c r="S452" s="238"/>
      <c r="T452" s="238"/>
      <c r="U452" s="238"/>
      <c r="V452" s="238"/>
      <c r="W452" s="238"/>
      <c r="X452" s="238"/>
      <c r="Y452" s="238"/>
      <c r="Z452" s="238"/>
    </row>
    <row r="453" spans="1:26" ht="18">
      <c r="A453" s="238"/>
      <c r="B453" s="238"/>
      <c r="C453" s="238"/>
      <c r="D453" s="238"/>
      <c r="E453" s="241"/>
      <c r="F453" s="238"/>
      <c r="G453" s="238"/>
      <c r="H453" s="238"/>
      <c r="I453" s="238"/>
      <c r="J453" s="238"/>
      <c r="K453" s="238"/>
      <c r="L453" s="238"/>
      <c r="M453" s="238"/>
      <c r="N453" s="238"/>
      <c r="O453" s="238"/>
      <c r="P453" s="238"/>
      <c r="Q453" s="238"/>
      <c r="R453" s="238"/>
      <c r="S453" s="238"/>
      <c r="T453" s="238"/>
      <c r="U453" s="238"/>
      <c r="V453" s="238"/>
      <c r="W453" s="238"/>
      <c r="X453" s="238"/>
      <c r="Y453" s="238"/>
      <c r="Z453" s="238"/>
    </row>
    <row r="454" spans="1:26" ht="18">
      <c r="A454" s="238"/>
      <c r="B454" s="238"/>
      <c r="C454" s="238"/>
      <c r="D454" s="238"/>
      <c r="E454" s="241"/>
      <c r="F454" s="238"/>
      <c r="G454" s="238"/>
      <c r="H454" s="238"/>
      <c r="I454" s="238"/>
      <c r="J454" s="238"/>
      <c r="K454" s="238"/>
      <c r="L454" s="238"/>
      <c r="M454" s="238"/>
      <c r="N454" s="238"/>
      <c r="O454" s="238"/>
      <c r="P454" s="238"/>
      <c r="Q454" s="238"/>
      <c r="R454" s="238"/>
      <c r="S454" s="238"/>
      <c r="T454" s="238"/>
      <c r="U454" s="238"/>
      <c r="V454" s="238"/>
      <c r="W454" s="238"/>
      <c r="X454" s="238"/>
      <c r="Y454" s="238"/>
      <c r="Z454" s="238"/>
    </row>
    <row r="455" spans="1:26" ht="18">
      <c r="A455" s="238"/>
      <c r="B455" s="238"/>
      <c r="C455" s="238"/>
      <c r="D455" s="238"/>
      <c r="E455" s="241"/>
      <c r="F455" s="238"/>
      <c r="G455" s="238"/>
      <c r="H455" s="238"/>
      <c r="I455" s="238"/>
      <c r="J455" s="238"/>
      <c r="K455" s="238"/>
      <c r="L455" s="238"/>
      <c r="M455" s="238"/>
      <c r="N455" s="238"/>
      <c r="O455" s="238"/>
      <c r="P455" s="238"/>
      <c r="Q455" s="238"/>
      <c r="R455" s="238"/>
      <c r="S455" s="238"/>
      <c r="T455" s="238"/>
      <c r="U455" s="238"/>
      <c r="V455" s="238"/>
      <c r="W455" s="238"/>
      <c r="X455" s="238"/>
      <c r="Y455" s="238"/>
      <c r="Z455" s="238"/>
    </row>
    <row r="456" spans="1:26" ht="18">
      <c r="A456" s="238"/>
      <c r="B456" s="238"/>
      <c r="C456" s="238"/>
      <c r="D456" s="238"/>
      <c r="E456" s="241"/>
      <c r="F456" s="238"/>
      <c r="G456" s="238"/>
      <c r="H456" s="238"/>
      <c r="I456" s="238"/>
      <c r="J456" s="238"/>
      <c r="K456" s="238"/>
      <c r="L456" s="238"/>
      <c r="M456" s="238"/>
      <c r="N456" s="238"/>
      <c r="O456" s="238"/>
      <c r="P456" s="238"/>
      <c r="Q456" s="238"/>
      <c r="R456" s="238"/>
      <c r="S456" s="238"/>
      <c r="T456" s="238"/>
      <c r="U456" s="238"/>
      <c r="V456" s="238"/>
      <c r="W456" s="238"/>
      <c r="X456" s="238"/>
      <c r="Y456" s="238"/>
      <c r="Z456" s="238"/>
    </row>
    <row r="457" spans="1:26" ht="18">
      <c r="A457" s="238"/>
      <c r="B457" s="238"/>
      <c r="C457" s="238"/>
      <c r="D457" s="238"/>
      <c r="E457" s="241"/>
      <c r="F457" s="238"/>
      <c r="G457" s="238"/>
      <c r="H457" s="238"/>
      <c r="I457" s="238"/>
      <c r="J457" s="238"/>
      <c r="K457" s="238"/>
      <c r="L457" s="238"/>
      <c r="M457" s="238"/>
      <c r="N457" s="238"/>
      <c r="O457" s="238"/>
      <c r="P457" s="238"/>
      <c r="Q457" s="238"/>
      <c r="R457" s="238"/>
      <c r="S457" s="238"/>
      <c r="T457" s="238"/>
      <c r="U457" s="238"/>
      <c r="V457" s="238"/>
      <c r="W457" s="238"/>
      <c r="X457" s="238"/>
      <c r="Y457" s="238"/>
      <c r="Z457" s="238"/>
    </row>
    <row r="458" spans="1:26" ht="18">
      <c r="A458" s="238"/>
      <c r="B458" s="238"/>
      <c r="C458" s="238"/>
      <c r="D458" s="238"/>
      <c r="E458" s="241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8"/>
      <c r="Q458" s="238"/>
      <c r="R458" s="238"/>
      <c r="S458" s="238"/>
      <c r="T458" s="238"/>
      <c r="U458" s="238"/>
      <c r="V458" s="238"/>
      <c r="W458" s="238"/>
      <c r="X458" s="238"/>
      <c r="Y458" s="238"/>
      <c r="Z458" s="238"/>
    </row>
    <row r="459" spans="1:26" ht="18">
      <c r="A459" s="238"/>
      <c r="B459" s="238"/>
      <c r="C459" s="238"/>
      <c r="D459" s="238"/>
      <c r="E459" s="241"/>
      <c r="F459" s="238"/>
      <c r="G459" s="238"/>
      <c r="H459" s="238"/>
      <c r="I459" s="238"/>
      <c r="J459" s="238"/>
      <c r="K459" s="238"/>
      <c r="L459" s="238"/>
      <c r="M459" s="238"/>
      <c r="N459" s="238"/>
      <c r="O459" s="238"/>
      <c r="P459" s="238"/>
      <c r="Q459" s="238"/>
      <c r="R459" s="238"/>
      <c r="S459" s="238"/>
      <c r="T459" s="238"/>
      <c r="U459" s="238"/>
      <c r="V459" s="238"/>
      <c r="W459" s="238"/>
      <c r="X459" s="238"/>
      <c r="Y459" s="238"/>
      <c r="Z459" s="238"/>
    </row>
    <row r="460" spans="1:26" ht="18">
      <c r="A460" s="238"/>
      <c r="B460" s="238"/>
      <c r="C460" s="238"/>
      <c r="D460" s="238"/>
      <c r="E460" s="241"/>
      <c r="F460" s="238"/>
      <c r="G460" s="238"/>
      <c r="H460" s="238"/>
      <c r="I460" s="238"/>
      <c r="J460" s="238"/>
      <c r="K460" s="238"/>
      <c r="L460" s="238"/>
      <c r="M460" s="238"/>
      <c r="N460" s="238"/>
      <c r="O460" s="238"/>
      <c r="P460" s="238"/>
      <c r="Q460" s="238"/>
      <c r="R460" s="238"/>
      <c r="S460" s="238"/>
      <c r="T460" s="238"/>
      <c r="U460" s="238"/>
      <c r="V460" s="238"/>
      <c r="W460" s="238"/>
      <c r="X460" s="238"/>
      <c r="Y460" s="238"/>
      <c r="Z460" s="238"/>
    </row>
    <row r="461" spans="1:26" ht="18">
      <c r="A461" s="238"/>
      <c r="B461" s="238"/>
      <c r="C461" s="238"/>
      <c r="D461" s="238"/>
      <c r="E461" s="241"/>
      <c r="F461" s="238"/>
      <c r="G461" s="238"/>
      <c r="H461" s="238"/>
      <c r="I461" s="238"/>
      <c r="J461" s="238"/>
      <c r="K461" s="238"/>
      <c r="L461" s="238"/>
      <c r="M461" s="238"/>
      <c r="N461" s="238"/>
      <c r="O461" s="238"/>
      <c r="P461" s="238"/>
      <c r="Q461" s="238"/>
      <c r="R461" s="238"/>
      <c r="S461" s="238"/>
      <c r="T461" s="238"/>
      <c r="U461" s="238"/>
      <c r="V461" s="238"/>
      <c r="W461" s="238"/>
      <c r="X461" s="238"/>
      <c r="Y461" s="238"/>
      <c r="Z461" s="238"/>
    </row>
    <row r="462" spans="1:26" ht="18">
      <c r="A462" s="238"/>
      <c r="B462" s="238"/>
      <c r="C462" s="238"/>
      <c r="D462" s="238"/>
      <c r="E462" s="241"/>
      <c r="F462" s="238"/>
      <c r="G462" s="238"/>
      <c r="H462" s="238"/>
      <c r="I462" s="238"/>
      <c r="J462" s="238"/>
      <c r="K462" s="238"/>
      <c r="L462" s="238"/>
      <c r="M462" s="238"/>
      <c r="N462" s="238"/>
      <c r="O462" s="238"/>
      <c r="P462" s="238"/>
      <c r="Q462" s="238"/>
      <c r="R462" s="238"/>
      <c r="S462" s="238"/>
      <c r="T462" s="238"/>
      <c r="U462" s="238"/>
      <c r="V462" s="238"/>
      <c r="W462" s="238"/>
      <c r="X462" s="238"/>
      <c r="Y462" s="238"/>
      <c r="Z462" s="238"/>
    </row>
    <row r="463" spans="1:26" ht="18">
      <c r="A463" s="238"/>
      <c r="B463" s="238"/>
      <c r="C463" s="238"/>
      <c r="D463" s="238"/>
      <c r="E463" s="241"/>
      <c r="F463" s="238"/>
      <c r="G463" s="238"/>
      <c r="H463" s="238"/>
      <c r="I463" s="238"/>
      <c r="J463" s="238"/>
      <c r="K463" s="238"/>
      <c r="L463" s="238"/>
      <c r="M463" s="238"/>
      <c r="N463" s="238"/>
      <c r="O463" s="238"/>
      <c r="P463" s="238"/>
      <c r="Q463" s="238"/>
      <c r="R463" s="238"/>
      <c r="S463" s="238"/>
      <c r="T463" s="238"/>
      <c r="U463" s="238"/>
      <c r="V463" s="238"/>
      <c r="W463" s="238"/>
      <c r="X463" s="238"/>
      <c r="Y463" s="238"/>
      <c r="Z463" s="238"/>
    </row>
    <row r="464" spans="1:26" ht="18">
      <c r="A464" s="238"/>
      <c r="B464" s="238"/>
      <c r="C464" s="238"/>
      <c r="D464" s="238"/>
      <c r="E464" s="241"/>
      <c r="F464" s="238"/>
      <c r="G464" s="238"/>
      <c r="H464" s="238"/>
      <c r="I464" s="238"/>
      <c r="J464" s="238"/>
      <c r="K464" s="238"/>
      <c r="L464" s="238"/>
      <c r="M464" s="238"/>
      <c r="N464" s="238"/>
      <c r="O464" s="238"/>
      <c r="P464" s="238"/>
      <c r="Q464" s="238"/>
      <c r="R464" s="238"/>
      <c r="S464" s="238"/>
      <c r="T464" s="238"/>
      <c r="U464" s="238"/>
      <c r="V464" s="238"/>
      <c r="W464" s="238"/>
      <c r="X464" s="238"/>
      <c r="Y464" s="238"/>
      <c r="Z464" s="238"/>
    </row>
    <row r="465" spans="1:26" ht="18">
      <c r="A465" s="238"/>
      <c r="B465" s="238"/>
      <c r="C465" s="238"/>
      <c r="D465" s="238"/>
      <c r="E465" s="241"/>
      <c r="F465" s="238"/>
      <c r="G465" s="238"/>
      <c r="H465" s="238"/>
      <c r="I465" s="238"/>
      <c r="J465" s="238"/>
      <c r="K465" s="238"/>
      <c r="L465" s="238"/>
      <c r="M465" s="238"/>
      <c r="N465" s="238"/>
      <c r="O465" s="238"/>
      <c r="P465" s="238"/>
      <c r="Q465" s="238"/>
      <c r="R465" s="238"/>
      <c r="S465" s="238"/>
      <c r="T465" s="238"/>
      <c r="U465" s="238"/>
      <c r="V465" s="238"/>
      <c r="W465" s="238"/>
      <c r="X465" s="238"/>
      <c r="Y465" s="238"/>
      <c r="Z465" s="238"/>
    </row>
    <row r="466" spans="1:26" ht="18">
      <c r="A466" s="238"/>
      <c r="B466" s="238"/>
      <c r="C466" s="238"/>
      <c r="D466" s="238"/>
      <c r="E466" s="241"/>
      <c r="F466" s="238"/>
      <c r="G466" s="238"/>
      <c r="H466" s="238"/>
      <c r="I466" s="238"/>
      <c r="J466" s="238"/>
      <c r="K466" s="238"/>
      <c r="L466" s="238"/>
      <c r="M466" s="238"/>
      <c r="N466" s="238"/>
      <c r="O466" s="238"/>
      <c r="P466" s="238"/>
      <c r="Q466" s="238"/>
      <c r="R466" s="238"/>
      <c r="S466" s="238"/>
      <c r="T466" s="238"/>
      <c r="U466" s="238"/>
      <c r="V466" s="238"/>
      <c r="W466" s="238"/>
      <c r="X466" s="238"/>
      <c r="Y466" s="238"/>
      <c r="Z466" s="238"/>
    </row>
    <row r="467" spans="1:26" ht="18">
      <c r="A467" s="238"/>
      <c r="B467" s="238"/>
      <c r="C467" s="238"/>
      <c r="D467" s="238"/>
      <c r="E467" s="241"/>
      <c r="F467" s="238"/>
      <c r="G467" s="238"/>
      <c r="H467" s="238"/>
      <c r="I467" s="238"/>
      <c r="J467" s="238"/>
      <c r="K467" s="238"/>
      <c r="L467" s="238"/>
      <c r="M467" s="238"/>
      <c r="N467" s="238"/>
      <c r="O467" s="238"/>
      <c r="P467" s="238"/>
      <c r="Q467" s="238"/>
      <c r="R467" s="238"/>
      <c r="S467" s="238"/>
      <c r="T467" s="238"/>
      <c r="U467" s="238"/>
      <c r="V467" s="238"/>
      <c r="W467" s="238"/>
      <c r="X467" s="238"/>
      <c r="Y467" s="238"/>
      <c r="Z467" s="238"/>
    </row>
    <row r="468" spans="1:26" ht="18">
      <c r="A468" s="238"/>
      <c r="B468" s="238"/>
      <c r="C468" s="238"/>
      <c r="D468" s="238"/>
      <c r="E468" s="241"/>
      <c r="F468" s="238"/>
      <c r="G468" s="238"/>
      <c r="H468" s="238"/>
      <c r="I468" s="238"/>
      <c r="J468" s="238"/>
      <c r="K468" s="238"/>
      <c r="L468" s="238"/>
      <c r="M468" s="238"/>
      <c r="N468" s="238"/>
      <c r="O468" s="238"/>
      <c r="P468" s="238"/>
      <c r="Q468" s="238"/>
      <c r="R468" s="238"/>
      <c r="S468" s="238"/>
      <c r="T468" s="238"/>
      <c r="U468" s="238"/>
      <c r="V468" s="238"/>
      <c r="W468" s="238"/>
      <c r="X468" s="238"/>
      <c r="Y468" s="238"/>
      <c r="Z468" s="238"/>
    </row>
    <row r="469" spans="1:26" ht="18">
      <c r="A469" s="238"/>
      <c r="B469" s="238"/>
      <c r="C469" s="238"/>
      <c r="D469" s="238"/>
      <c r="E469" s="241"/>
      <c r="F469" s="238"/>
      <c r="G469" s="238"/>
      <c r="H469" s="238"/>
      <c r="I469" s="238"/>
      <c r="J469" s="238"/>
      <c r="K469" s="238"/>
      <c r="L469" s="238"/>
      <c r="M469" s="238"/>
      <c r="N469" s="238"/>
      <c r="O469" s="238"/>
      <c r="P469" s="238"/>
      <c r="Q469" s="238"/>
      <c r="R469" s="238"/>
      <c r="S469" s="238"/>
      <c r="T469" s="238"/>
      <c r="U469" s="238"/>
      <c r="V469" s="238"/>
      <c r="W469" s="238"/>
      <c r="X469" s="238"/>
      <c r="Y469" s="238"/>
      <c r="Z469" s="238"/>
    </row>
    <row r="470" spans="1:26" ht="18">
      <c r="A470" s="238"/>
      <c r="B470" s="238"/>
      <c r="C470" s="238"/>
      <c r="D470" s="238"/>
      <c r="E470" s="241"/>
      <c r="F470" s="238"/>
      <c r="G470" s="238"/>
      <c r="H470" s="238"/>
      <c r="I470" s="238"/>
      <c r="J470" s="238"/>
      <c r="K470" s="238"/>
      <c r="L470" s="238"/>
      <c r="M470" s="238"/>
      <c r="N470" s="238"/>
      <c r="O470" s="238"/>
      <c r="P470" s="238"/>
      <c r="Q470" s="238"/>
      <c r="R470" s="238"/>
      <c r="S470" s="238"/>
      <c r="T470" s="238"/>
      <c r="U470" s="238"/>
      <c r="V470" s="238"/>
      <c r="W470" s="238"/>
      <c r="X470" s="238"/>
      <c r="Y470" s="238"/>
      <c r="Z470" s="238"/>
    </row>
    <row r="471" spans="1:26" ht="18">
      <c r="A471" s="238"/>
      <c r="B471" s="238"/>
      <c r="C471" s="238"/>
      <c r="D471" s="238"/>
      <c r="E471" s="241"/>
      <c r="F471" s="238"/>
      <c r="G471" s="238"/>
      <c r="H471" s="238"/>
      <c r="I471" s="238"/>
      <c r="J471" s="238"/>
      <c r="K471" s="238"/>
      <c r="L471" s="238"/>
      <c r="M471" s="238"/>
      <c r="N471" s="238"/>
      <c r="O471" s="238"/>
      <c r="P471" s="238"/>
      <c r="Q471" s="238"/>
      <c r="R471" s="238"/>
      <c r="S471" s="238"/>
      <c r="T471" s="238"/>
      <c r="U471" s="238"/>
      <c r="V471" s="238"/>
      <c r="W471" s="238"/>
      <c r="X471" s="238"/>
      <c r="Y471" s="238"/>
      <c r="Z471" s="238"/>
    </row>
    <row r="472" spans="1:26" ht="18">
      <c r="A472" s="238"/>
      <c r="B472" s="238"/>
      <c r="C472" s="238"/>
      <c r="D472" s="238"/>
      <c r="E472" s="241"/>
      <c r="F472" s="238"/>
      <c r="G472" s="238"/>
      <c r="H472" s="238"/>
      <c r="I472" s="238"/>
      <c r="J472" s="238"/>
      <c r="K472" s="238"/>
      <c r="L472" s="238"/>
      <c r="M472" s="238"/>
      <c r="N472" s="238"/>
      <c r="O472" s="238"/>
      <c r="P472" s="238"/>
      <c r="Q472" s="238"/>
      <c r="R472" s="238"/>
      <c r="S472" s="238"/>
      <c r="T472" s="238"/>
      <c r="U472" s="238"/>
      <c r="V472" s="238"/>
      <c r="W472" s="238"/>
      <c r="X472" s="238"/>
      <c r="Y472" s="238"/>
      <c r="Z472" s="238"/>
    </row>
    <row r="473" spans="1:26" ht="18">
      <c r="A473" s="238"/>
      <c r="B473" s="238"/>
      <c r="C473" s="238"/>
      <c r="D473" s="238"/>
      <c r="E473" s="241"/>
      <c r="F473" s="238"/>
      <c r="G473" s="238"/>
      <c r="H473" s="238"/>
      <c r="I473" s="238"/>
      <c r="J473" s="238"/>
      <c r="K473" s="238"/>
      <c r="L473" s="238"/>
      <c r="M473" s="238"/>
      <c r="N473" s="238"/>
      <c r="O473" s="238"/>
      <c r="P473" s="238"/>
      <c r="Q473" s="238"/>
      <c r="R473" s="238"/>
      <c r="S473" s="238"/>
      <c r="T473" s="238"/>
      <c r="U473" s="238"/>
      <c r="V473" s="238"/>
      <c r="W473" s="238"/>
      <c r="X473" s="238"/>
      <c r="Y473" s="238"/>
      <c r="Z473" s="238"/>
    </row>
    <row r="474" spans="1:26" ht="18">
      <c r="A474" s="238"/>
      <c r="B474" s="238"/>
      <c r="C474" s="238"/>
      <c r="D474" s="238"/>
      <c r="E474" s="241"/>
      <c r="F474" s="238"/>
      <c r="G474" s="238"/>
      <c r="H474" s="238"/>
      <c r="I474" s="238"/>
      <c r="J474" s="238"/>
      <c r="K474" s="238"/>
      <c r="L474" s="238"/>
      <c r="M474" s="238"/>
      <c r="N474" s="238"/>
      <c r="O474" s="238"/>
      <c r="P474" s="238"/>
      <c r="Q474" s="238"/>
      <c r="R474" s="238"/>
      <c r="S474" s="238"/>
      <c r="T474" s="238"/>
      <c r="U474" s="238"/>
      <c r="V474" s="238"/>
      <c r="W474" s="238"/>
      <c r="X474" s="238"/>
      <c r="Y474" s="238"/>
      <c r="Z474" s="238"/>
    </row>
    <row r="475" spans="1:26" ht="18">
      <c r="A475" s="238"/>
      <c r="B475" s="238"/>
      <c r="C475" s="238"/>
      <c r="D475" s="238"/>
      <c r="E475" s="241"/>
      <c r="F475" s="238"/>
      <c r="G475" s="238"/>
      <c r="H475" s="238"/>
      <c r="I475" s="238"/>
      <c r="J475" s="238"/>
      <c r="K475" s="238"/>
      <c r="L475" s="238"/>
      <c r="M475" s="238"/>
      <c r="N475" s="238"/>
      <c r="O475" s="238"/>
      <c r="P475" s="238"/>
      <c r="Q475" s="238"/>
      <c r="R475" s="238"/>
      <c r="S475" s="238"/>
      <c r="T475" s="238"/>
      <c r="U475" s="238"/>
      <c r="V475" s="238"/>
      <c r="W475" s="238"/>
      <c r="X475" s="238"/>
      <c r="Y475" s="238"/>
      <c r="Z475" s="238"/>
    </row>
    <row r="476" spans="1:26" ht="18">
      <c r="A476" s="238"/>
      <c r="B476" s="238"/>
      <c r="C476" s="238"/>
      <c r="D476" s="238"/>
      <c r="E476" s="241"/>
      <c r="F476" s="238"/>
      <c r="G476" s="238"/>
      <c r="H476" s="238"/>
      <c r="I476" s="238"/>
      <c r="J476" s="238"/>
      <c r="K476" s="238"/>
      <c r="L476" s="238"/>
      <c r="M476" s="238"/>
      <c r="N476" s="238"/>
      <c r="O476" s="238"/>
      <c r="P476" s="238"/>
      <c r="Q476" s="238"/>
      <c r="R476" s="238"/>
      <c r="S476" s="238"/>
      <c r="T476" s="238"/>
      <c r="U476" s="238"/>
      <c r="V476" s="238"/>
      <c r="W476" s="238"/>
      <c r="X476" s="238"/>
      <c r="Y476" s="238"/>
      <c r="Z476" s="238"/>
    </row>
    <row r="477" spans="1:26" ht="18">
      <c r="A477" s="238"/>
      <c r="B477" s="238"/>
      <c r="C477" s="238"/>
      <c r="D477" s="238"/>
      <c r="E477" s="241"/>
      <c r="F477" s="238"/>
      <c r="G477" s="238"/>
      <c r="H477" s="238"/>
      <c r="I477" s="238"/>
      <c r="J477" s="238"/>
      <c r="K477" s="238"/>
      <c r="L477" s="238"/>
      <c r="M477" s="238"/>
      <c r="N477" s="238"/>
      <c r="O477" s="238"/>
      <c r="P477" s="238"/>
      <c r="Q477" s="238"/>
      <c r="R477" s="238"/>
      <c r="S477" s="238"/>
      <c r="T477" s="238"/>
      <c r="U477" s="238"/>
      <c r="V477" s="238"/>
      <c r="W477" s="238"/>
      <c r="X477" s="238"/>
      <c r="Y477" s="238"/>
      <c r="Z477" s="238"/>
    </row>
    <row r="478" spans="1:26" ht="18">
      <c r="A478" s="238"/>
      <c r="B478" s="238"/>
      <c r="C478" s="238"/>
      <c r="D478" s="238"/>
      <c r="E478" s="241"/>
      <c r="F478" s="238"/>
      <c r="G478" s="238"/>
      <c r="H478" s="238"/>
      <c r="I478" s="238"/>
      <c r="J478" s="238"/>
      <c r="K478" s="238"/>
      <c r="L478" s="238"/>
      <c r="M478" s="238"/>
      <c r="N478" s="238"/>
      <c r="O478" s="238"/>
      <c r="P478" s="238"/>
      <c r="Q478" s="238"/>
      <c r="R478" s="238"/>
      <c r="S478" s="238"/>
      <c r="T478" s="238"/>
      <c r="U478" s="238"/>
      <c r="V478" s="238"/>
      <c r="W478" s="238"/>
      <c r="X478" s="238"/>
      <c r="Y478" s="238"/>
      <c r="Z478" s="238"/>
    </row>
    <row r="479" spans="1:26" ht="18">
      <c r="A479" s="238"/>
      <c r="B479" s="238"/>
      <c r="C479" s="238"/>
      <c r="D479" s="238"/>
      <c r="E479" s="241"/>
      <c r="F479" s="238"/>
      <c r="G479" s="238"/>
      <c r="H479" s="238"/>
      <c r="I479" s="238"/>
      <c r="J479" s="238"/>
      <c r="K479" s="238"/>
      <c r="L479" s="238"/>
      <c r="M479" s="238"/>
      <c r="N479" s="238"/>
      <c r="O479" s="238"/>
      <c r="P479" s="238"/>
      <c r="Q479" s="238"/>
      <c r="R479" s="238"/>
      <c r="S479" s="238"/>
      <c r="T479" s="238"/>
      <c r="U479" s="238"/>
      <c r="V479" s="238"/>
      <c r="W479" s="238"/>
      <c r="X479" s="238"/>
      <c r="Y479" s="238"/>
      <c r="Z479" s="238"/>
    </row>
    <row r="480" spans="1:26" ht="18">
      <c r="A480" s="238"/>
      <c r="B480" s="238"/>
      <c r="C480" s="238"/>
      <c r="D480" s="238"/>
      <c r="E480" s="241"/>
      <c r="F480" s="238"/>
      <c r="G480" s="238"/>
      <c r="H480" s="238"/>
      <c r="I480" s="238"/>
      <c r="J480" s="238"/>
      <c r="K480" s="238"/>
      <c r="L480" s="238"/>
      <c r="M480" s="238"/>
      <c r="N480" s="238"/>
      <c r="O480" s="238"/>
      <c r="P480" s="238"/>
      <c r="Q480" s="238"/>
      <c r="R480" s="238"/>
      <c r="S480" s="238"/>
      <c r="T480" s="238"/>
      <c r="U480" s="238"/>
      <c r="V480" s="238"/>
      <c r="W480" s="238"/>
      <c r="X480" s="238"/>
      <c r="Y480" s="238"/>
      <c r="Z480" s="238"/>
    </row>
    <row r="481" spans="1:26" ht="18">
      <c r="A481" s="238"/>
      <c r="B481" s="238"/>
      <c r="C481" s="238"/>
      <c r="D481" s="238"/>
      <c r="E481" s="241"/>
      <c r="F481" s="238"/>
      <c r="G481" s="238"/>
      <c r="H481" s="238"/>
      <c r="I481" s="238"/>
      <c r="J481" s="238"/>
      <c r="K481" s="238"/>
      <c r="L481" s="238"/>
      <c r="M481" s="238"/>
      <c r="N481" s="238"/>
      <c r="O481" s="238"/>
      <c r="P481" s="238"/>
      <c r="Q481" s="238"/>
      <c r="R481" s="238"/>
      <c r="S481" s="238"/>
      <c r="T481" s="238"/>
      <c r="U481" s="238"/>
      <c r="V481" s="238"/>
      <c r="W481" s="238"/>
      <c r="X481" s="238"/>
      <c r="Y481" s="238"/>
      <c r="Z481" s="238"/>
    </row>
    <row r="482" spans="1:26" ht="18">
      <c r="A482" s="238"/>
      <c r="B482" s="238"/>
      <c r="C482" s="238"/>
      <c r="D482" s="238"/>
      <c r="E482" s="241"/>
      <c r="F482" s="238"/>
      <c r="G482" s="238"/>
      <c r="H482" s="238"/>
      <c r="I482" s="238"/>
      <c r="J482" s="238"/>
      <c r="K482" s="238"/>
      <c r="L482" s="238"/>
      <c r="M482" s="238"/>
      <c r="N482" s="238"/>
      <c r="O482" s="238"/>
      <c r="P482" s="238"/>
      <c r="Q482" s="238"/>
      <c r="R482" s="238"/>
      <c r="S482" s="238"/>
      <c r="T482" s="238"/>
      <c r="U482" s="238"/>
      <c r="V482" s="238"/>
      <c r="W482" s="238"/>
      <c r="X482" s="238"/>
      <c r="Y482" s="238"/>
      <c r="Z482" s="238"/>
    </row>
    <row r="483" spans="1:26" ht="18">
      <c r="A483" s="238"/>
      <c r="B483" s="238"/>
      <c r="C483" s="238"/>
      <c r="D483" s="238"/>
      <c r="E483" s="241"/>
      <c r="F483" s="238"/>
      <c r="G483" s="238"/>
      <c r="H483" s="238"/>
      <c r="I483" s="238"/>
      <c r="J483" s="238"/>
      <c r="K483" s="238"/>
      <c r="L483" s="238"/>
      <c r="M483" s="238"/>
      <c r="N483" s="238"/>
      <c r="O483" s="238"/>
      <c r="P483" s="238"/>
      <c r="Q483" s="238"/>
      <c r="R483" s="238"/>
      <c r="S483" s="238"/>
      <c r="T483" s="238"/>
      <c r="U483" s="238"/>
      <c r="V483" s="238"/>
      <c r="W483" s="238"/>
      <c r="X483" s="238"/>
      <c r="Y483" s="238"/>
      <c r="Z483" s="238"/>
    </row>
    <row r="484" spans="1:26" ht="18">
      <c r="A484" s="238"/>
      <c r="B484" s="238"/>
      <c r="C484" s="238"/>
      <c r="D484" s="238"/>
      <c r="E484" s="241"/>
      <c r="F484" s="238"/>
      <c r="G484" s="238"/>
      <c r="H484" s="238"/>
      <c r="I484" s="238"/>
      <c r="J484" s="238"/>
      <c r="K484" s="238"/>
      <c r="L484" s="238"/>
      <c r="M484" s="238"/>
      <c r="N484" s="238"/>
      <c r="O484" s="238"/>
      <c r="P484" s="238"/>
      <c r="Q484" s="238"/>
      <c r="R484" s="238"/>
      <c r="S484" s="238"/>
      <c r="T484" s="238"/>
      <c r="U484" s="238"/>
      <c r="V484" s="238"/>
      <c r="W484" s="238"/>
      <c r="X484" s="238"/>
      <c r="Y484" s="238"/>
      <c r="Z484" s="238"/>
    </row>
    <row r="485" spans="1:26" ht="18">
      <c r="A485" s="238"/>
      <c r="B485" s="238"/>
      <c r="C485" s="238"/>
      <c r="D485" s="238"/>
      <c r="E485" s="241"/>
      <c r="F485" s="238"/>
      <c r="G485" s="238"/>
      <c r="H485" s="238"/>
      <c r="I485" s="238"/>
      <c r="J485" s="238"/>
      <c r="K485" s="238"/>
      <c r="L485" s="238"/>
      <c r="M485" s="238"/>
      <c r="N485" s="238"/>
      <c r="O485" s="238"/>
      <c r="P485" s="238"/>
      <c r="Q485" s="238"/>
      <c r="R485" s="238"/>
      <c r="S485" s="238"/>
      <c r="T485" s="238"/>
      <c r="U485" s="238"/>
      <c r="V485" s="238"/>
      <c r="W485" s="238"/>
      <c r="X485" s="238"/>
      <c r="Y485" s="238"/>
      <c r="Z485" s="238"/>
    </row>
    <row r="486" spans="1:26" ht="18">
      <c r="A486" s="238"/>
      <c r="B486" s="238"/>
      <c r="C486" s="238"/>
      <c r="D486" s="238"/>
      <c r="E486" s="241"/>
      <c r="F486" s="238"/>
      <c r="G486" s="238"/>
      <c r="H486" s="238"/>
      <c r="I486" s="238"/>
      <c r="J486" s="238"/>
      <c r="K486" s="238"/>
      <c r="L486" s="238"/>
      <c r="M486" s="238"/>
      <c r="N486" s="238"/>
      <c r="O486" s="238"/>
      <c r="P486" s="238"/>
      <c r="Q486" s="238"/>
      <c r="R486" s="238"/>
      <c r="S486" s="238"/>
      <c r="T486" s="238"/>
      <c r="U486" s="238"/>
      <c r="V486" s="238"/>
      <c r="W486" s="238"/>
      <c r="X486" s="238"/>
      <c r="Y486" s="238"/>
      <c r="Z486" s="238"/>
    </row>
    <row r="487" spans="1:26" ht="18">
      <c r="A487" s="238"/>
      <c r="B487" s="238"/>
      <c r="C487" s="238"/>
      <c r="D487" s="238"/>
      <c r="E487" s="241"/>
      <c r="F487" s="238"/>
      <c r="G487" s="238"/>
      <c r="H487" s="238"/>
      <c r="I487" s="238"/>
      <c r="J487" s="238"/>
      <c r="K487" s="238"/>
      <c r="L487" s="238"/>
      <c r="M487" s="238"/>
      <c r="N487" s="238"/>
      <c r="O487" s="238"/>
      <c r="P487" s="238"/>
      <c r="Q487" s="238"/>
      <c r="R487" s="238"/>
      <c r="S487" s="238"/>
      <c r="T487" s="238"/>
      <c r="U487" s="238"/>
      <c r="V487" s="238"/>
      <c r="W487" s="238"/>
      <c r="X487" s="238"/>
      <c r="Y487" s="238"/>
      <c r="Z487" s="238"/>
    </row>
    <row r="488" spans="1:26" ht="18">
      <c r="A488" s="238"/>
      <c r="B488" s="238"/>
      <c r="C488" s="238"/>
      <c r="D488" s="238"/>
      <c r="E488" s="241"/>
      <c r="F488" s="238"/>
      <c r="G488" s="238"/>
      <c r="H488" s="238"/>
      <c r="I488" s="238"/>
      <c r="J488" s="238"/>
      <c r="K488" s="238"/>
      <c r="L488" s="238"/>
      <c r="M488" s="238"/>
      <c r="N488" s="238"/>
      <c r="O488" s="238"/>
      <c r="P488" s="238"/>
      <c r="Q488" s="238"/>
      <c r="R488" s="238"/>
      <c r="S488" s="238"/>
      <c r="T488" s="238"/>
      <c r="U488" s="238"/>
      <c r="V488" s="238"/>
      <c r="W488" s="238"/>
      <c r="X488" s="238"/>
      <c r="Y488" s="238"/>
      <c r="Z488" s="238"/>
    </row>
    <row r="489" spans="1:26" ht="18">
      <c r="A489" s="238"/>
      <c r="B489" s="238"/>
      <c r="C489" s="238"/>
      <c r="D489" s="238"/>
      <c r="E489" s="241"/>
      <c r="F489" s="238"/>
      <c r="G489" s="238"/>
      <c r="H489" s="238"/>
      <c r="I489" s="238"/>
      <c r="J489" s="238"/>
      <c r="K489" s="238"/>
      <c r="L489" s="238"/>
      <c r="M489" s="238"/>
      <c r="N489" s="238"/>
      <c r="O489" s="238"/>
      <c r="P489" s="238"/>
      <c r="Q489" s="238"/>
      <c r="R489" s="238"/>
      <c r="S489" s="238"/>
      <c r="T489" s="238"/>
      <c r="U489" s="238"/>
      <c r="V489" s="238"/>
      <c r="W489" s="238"/>
      <c r="X489" s="238"/>
      <c r="Y489" s="238"/>
      <c r="Z489" s="238"/>
    </row>
    <row r="490" spans="1:26" ht="18">
      <c r="A490" s="238"/>
      <c r="B490" s="238"/>
      <c r="C490" s="238"/>
      <c r="D490" s="238"/>
      <c r="E490" s="241"/>
      <c r="F490" s="238"/>
      <c r="G490" s="238"/>
      <c r="H490" s="238"/>
      <c r="I490" s="238"/>
      <c r="J490" s="238"/>
      <c r="K490" s="238"/>
      <c r="L490" s="238"/>
      <c r="M490" s="238"/>
      <c r="N490" s="238"/>
      <c r="O490" s="238"/>
      <c r="P490" s="238"/>
      <c r="Q490" s="238"/>
      <c r="R490" s="238"/>
      <c r="S490" s="238"/>
      <c r="T490" s="238"/>
      <c r="U490" s="238"/>
      <c r="V490" s="238"/>
      <c r="W490" s="238"/>
      <c r="X490" s="238"/>
      <c r="Y490" s="238"/>
      <c r="Z490" s="238"/>
    </row>
    <row r="491" spans="1:26" ht="18">
      <c r="A491" s="238"/>
      <c r="B491" s="238"/>
      <c r="C491" s="238"/>
      <c r="D491" s="238"/>
      <c r="E491" s="241"/>
      <c r="F491" s="238"/>
      <c r="G491" s="238"/>
      <c r="H491" s="238"/>
      <c r="I491" s="238"/>
      <c r="J491" s="238"/>
      <c r="K491" s="238"/>
      <c r="L491" s="238"/>
      <c r="M491" s="238"/>
      <c r="N491" s="238"/>
      <c r="O491" s="238"/>
      <c r="P491" s="238"/>
      <c r="Q491" s="238"/>
      <c r="R491" s="238"/>
      <c r="S491" s="238"/>
      <c r="T491" s="238"/>
      <c r="U491" s="238"/>
      <c r="V491" s="238"/>
      <c r="W491" s="238"/>
      <c r="X491" s="238"/>
      <c r="Y491" s="238"/>
      <c r="Z491" s="238"/>
    </row>
    <row r="492" spans="1:26" ht="18">
      <c r="A492" s="238"/>
      <c r="B492" s="238"/>
      <c r="C492" s="238"/>
      <c r="D492" s="238"/>
      <c r="E492" s="241"/>
      <c r="F492" s="238"/>
      <c r="G492" s="238"/>
      <c r="H492" s="238"/>
      <c r="I492" s="238"/>
      <c r="J492" s="238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238"/>
      <c r="W492" s="238"/>
      <c r="X492" s="238"/>
      <c r="Y492" s="238"/>
      <c r="Z492" s="238"/>
    </row>
    <row r="493" spans="1:26" ht="18">
      <c r="A493" s="238"/>
      <c r="B493" s="238"/>
      <c r="C493" s="238"/>
      <c r="D493" s="238"/>
      <c r="E493" s="241"/>
      <c r="F493" s="238"/>
      <c r="G493" s="238"/>
      <c r="H493" s="238"/>
      <c r="I493" s="238"/>
      <c r="J493" s="238"/>
      <c r="K493" s="238"/>
      <c r="L493" s="238"/>
      <c r="M493" s="238"/>
      <c r="N493" s="238"/>
      <c r="O493" s="238"/>
      <c r="P493" s="238"/>
      <c r="Q493" s="238"/>
      <c r="R493" s="238"/>
      <c r="S493" s="238"/>
      <c r="T493" s="238"/>
      <c r="U493" s="238"/>
      <c r="V493" s="238"/>
      <c r="W493" s="238"/>
      <c r="X493" s="238"/>
      <c r="Y493" s="238"/>
      <c r="Z493" s="238"/>
    </row>
    <row r="494" spans="1:26" ht="18">
      <c r="A494" s="238"/>
      <c r="B494" s="238"/>
      <c r="C494" s="238"/>
      <c r="D494" s="238"/>
      <c r="E494" s="241"/>
      <c r="F494" s="238"/>
      <c r="G494" s="238"/>
      <c r="H494" s="238"/>
      <c r="I494" s="238"/>
      <c r="J494" s="238"/>
      <c r="K494" s="238"/>
      <c r="L494" s="238"/>
      <c r="M494" s="238"/>
      <c r="N494" s="238"/>
      <c r="O494" s="238"/>
      <c r="P494" s="238"/>
      <c r="Q494" s="238"/>
      <c r="R494" s="238"/>
      <c r="S494" s="238"/>
      <c r="T494" s="238"/>
      <c r="U494" s="238"/>
      <c r="V494" s="238"/>
      <c r="W494" s="238"/>
      <c r="X494" s="238"/>
      <c r="Y494" s="238"/>
      <c r="Z494" s="238"/>
    </row>
    <row r="495" spans="1:26" ht="18">
      <c r="A495" s="238"/>
      <c r="B495" s="238"/>
      <c r="C495" s="238"/>
      <c r="D495" s="238"/>
      <c r="E495" s="241"/>
      <c r="F495" s="238"/>
      <c r="G495" s="238"/>
      <c r="H495" s="238"/>
      <c r="I495" s="238"/>
      <c r="J495" s="238"/>
      <c r="K495" s="238"/>
      <c r="L495" s="238"/>
      <c r="M495" s="238"/>
      <c r="N495" s="238"/>
      <c r="O495" s="238"/>
      <c r="P495" s="238"/>
      <c r="Q495" s="238"/>
      <c r="R495" s="238"/>
      <c r="S495" s="238"/>
      <c r="T495" s="238"/>
      <c r="U495" s="238"/>
      <c r="V495" s="238"/>
      <c r="W495" s="238"/>
      <c r="X495" s="238"/>
      <c r="Y495" s="238"/>
      <c r="Z495" s="238"/>
    </row>
    <row r="496" spans="1:26" ht="18">
      <c r="A496" s="238"/>
      <c r="B496" s="238"/>
      <c r="C496" s="238"/>
      <c r="D496" s="238"/>
      <c r="E496" s="241"/>
      <c r="F496" s="238"/>
      <c r="G496" s="238"/>
      <c r="H496" s="238"/>
      <c r="I496" s="238"/>
      <c r="J496" s="238"/>
      <c r="K496" s="238"/>
      <c r="L496" s="238"/>
      <c r="M496" s="238"/>
      <c r="N496" s="238"/>
      <c r="O496" s="238"/>
      <c r="P496" s="238"/>
      <c r="Q496" s="238"/>
      <c r="R496" s="238"/>
      <c r="S496" s="238"/>
      <c r="T496" s="238"/>
      <c r="U496" s="238"/>
      <c r="V496" s="238"/>
      <c r="W496" s="238"/>
      <c r="X496" s="238"/>
      <c r="Y496" s="238"/>
      <c r="Z496" s="238"/>
    </row>
    <row r="497" spans="1:26" ht="18">
      <c r="A497" s="238"/>
      <c r="B497" s="238"/>
      <c r="C497" s="238"/>
      <c r="D497" s="238"/>
      <c r="E497" s="241"/>
      <c r="F497" s="238"/>
      <c r="G497" s="238"/>
      <c r="H497" s="238"/>
      <c r="I497" s="238"/>
      <c r="J497" s="238"/>
      <c r="K497" s="238"/>
      <c r="L497" s="238"/>
      <c r="M497" s="238"/>
      <c r="N497" s="238"/>
      <c r="O497" s="238"/>
      <c r="P497" s="238"/>
      <c r="Q497" s="238"/>
      <c r="R497" s="238"/>
      <c r="S497" s="238"/>
      <c r="T497" s="238"/>
      <c r="U497" s="238"/>
      <c r="V497" s="238"/>
      <c r="W497" s="238"/>
      <c r="X497" s="238"/>
      <c r="Y497" s="238"/>
      <c r="Z497" s="238"/>
    </row>
    <row r="498" spans="1:26" ht="18">
      <c r="A498" s="238"/>
      <c r="B498" s="238"/>
      <c r="C498" s="238"/>
      <c r="D498" s="238"/>
      <c r="E498" s="241"/>
      <c r="F498" s="238"/>
      <c r="G498" s="238"/>
      <c r="H498" s="238"/>
      <c r="I498" s="238"/>
      <c r="J498" s="238"/>
      <c r="K498" s="238"/>
      <c r="L498" s="238"/>
      <c r="M498" s="238"/>
      <c r="N498" s="238"/>
      <c r="O498" s="238"/>
      <c r="P498" s="238"/>
      <c r="Q498" s="238"/>
      <c r="R498" s="238"/>
      <c r="S498" s="238"/>
      <c r="T498" s="238"/>
      <c r="U498" s="238"/>
      <c r="V498" s="238"/>
      <c r="W498" s="238"/>
      <c r="X498" s="238"/>
      <c r="Y498" s="238"/>
      <c r="Z498" s="238"/>
    </row>
    <row r="499" spans="1:26" ht="18">
      <c r="A499" s="238"/>
      <c r="B499" s="238"/>
      <c r="C499" s="238"/>
      <c r="D499" s="238"/>
      <c r="E499" s="241"/>
      <c r="F499" s="238"/>
      <c r="G499" s="238"/>
      <c r="H499" s="238"/>
      <c r="I499" s="238"/>
      <c r="J499" s="238"/>
      <c r="K499" s="238"/>
      <c r="L499" s="238"/>
      <c r="M499" s="238"/>
      <c r="N499" s="238"/>
      <c r="O499" s="238"/>
      <c r="P499" s="238"/>
      <c r="Q499" s="238"/>
      <c r="R499" s="238"/>
      <c r="S499" s="238"/>
      <c r="T499" s="238"/>
      <c r="U499" s="238"/>
      <c r="V499" s="238"/>
      <c r="W499" s="238"/>
      <c r="X499" s="238"/>
      <c r="Y499" s="238"/>
      <c r="Z499" s="238"/>
    </row>
    <row r="500" spans="1:26" ht="18">
      <c r="A500" s="238"/>
      <c r="B500" s="238"/>
      <c r="C500" s="238"/>
      <c r="D500" s="238"/>
      <c r="E500" s="241"/>
      <c r="F500" s="238"/>
      <c r="G500" s="238"/>
      <c r="H500" s="238"/>
      <c r="I500" s="238"/>
      <c r="J500" s="238"/>
      <c r="K500" s="238"/>
      <c r="L500" s="238"/>
      <c r="M500" s="238"/>
      <c r="N500" s="238"/>
      <c r="O500" s="238"/>
      <c r="P500" s="238"/>
      <c r="Q500" s="238"/>
      <c r="R500" s="238"/>
      <c r="S500" s="238"/>
      <c r="T500" s="238"/>
      <c r="U500" s="238"/>
      <c r="V500" s="238"/>
      <c r="W500" s="238"/>
      <c r="X500" s="238"/>
      <c r="Y500" s="238"/>
      <c r="Z500" s="238"/>
    </row>
    <row r="501" spans="1:26" ht="18">
      <c r="A501" s="238"/>
      <c r="B501" s="238"/>
      <c r="C501" s="238"/>
      <c r="D501" s="238"/>
      <c r="E501" s="241"/>
      <c r="F501" s="238"/>
      <c r="G501" s="238"/>
      <c r="H501" s="238"/>
      <c r="I501" s="238"/>
      <c r="J501" s="238"/>
      <c r="K501" s="238"/>
      <c r="L501" s="238"/>
      <c r="M501" s="238"/>
      <c r="N501" s="238"/>
      <c r="O501" s="238"/>
      <c r="P501" s="238"/>
      <c r="Q501" s="238"/>
      <c r="R501" s="238"/>
      <c r="S501" s="238"/>
      <c r="T501" s="238"/>
      <c r="U501" s="238"/>
      <c r="V501" s="238"/>
      <c r="W501" s="238"/>
      <c r="X501" s="238"/>
      <c r="Y501" s="238"/>
      <c r="Z501" s="238"/>
    </row>
    <row r="502" spans="1:26" ht="18">
      <c r="A502" s="238"/>
      <c r="B502" s="238"/>
      <c r="C502" s="238"/>
      <c r="D502" s="238"/>
      <c r="E502" s="241"/>
      <c r="F502" s="238"/>
      <c r="G502" s="238"/>
      <c r="H502" s="238"/>
      <c r="I502" s="238"/>
      <c r="J502" s="238"/>
      <c r="K502" s="238"/>
      <c r="L502" s="238"/>
      <c r="M502" s="238"/>
      <c r="N502" s="238"/>
      <c r="O502" s="238"/>
      <c r="P502" s="238"/>
      <c r="Q502" s="238"/>
      <c r="R502" s="238"/>
      <c r="S502" s="238"/>
      <c r="T502" s="238"/>
      <c r="U502" s="238"/>
      <c r="V502" s="238"/>
      <c r="W502" s="238"/>
      <c r="X502" s="238"/>
      <c r="Y502" s="238"/>
      <c r="Z502" s="238"/>
    </row>
    <row r="503" spans="1:26" ht="18">
      <c r="A503" s="238"/>
      <c r="B503" s="238"/>
      <c r="C503" s="238"/>
      <c r="D503" s="238"/>
      <c r="E503" s="241"/>
      <c r="F503" s="238"/>
      <c r="G503" s="238"/>
      <c r="H503" s="238"/>
      <c r="I503" s="238"/>
      <c r="J503" s="238"/>
      <c r="K503" s="238"/>
      <c r="L503" s="238"/>
      <c r="M503" s="238"/>
      <c r="N503" s="238"/>
      <c r="O503" s="238"/>
      <c r="P503" s="238"/>
      <c r="Q503" s="238"/>
      <c r="R503" s="238"/>
      <c r="S503" s="238"/>
      <c r="T503" s="238"/>
      <c r="U503" s="238"/>
      <c r="V503" s="238"/>
      <c r="W503" s="238"/>
      <c r="X503" s="238"/>
      <c r="Y503" s="238"/>
      <c r="Z503" s="238"/>
    </row>
    <row r="504" spans="1:26" ht="18">
      <c r="A504" s="238"/>
      <c r="B504" s="238"/>
      <c r="C504" s="238"/>
      <c r="D504" s="238"/>
      <c r="E504" s="241"/>
      <c r="F504" s="238"/>
      <c r="G504" s="238"/>
      <c r="H504" s="238"/>
      <c r="I504" s="238"/>
      <c r="J504" s="238"/>
      <c r="K504" s="238"/>
      <c r="L504" s="238"/>
      <c r="M504" s="238"/>
      <c r="N504" s="238"/>
      <c r="O504" s="238"/>
      <c r="P504" s="238"/>
      <c r="Q504" s="238"/>
      <c r="R504" s="238"/>
      <c r="S504" s="238"/>
      <c r="T504" s="238"/>
      <c r="U504" s="238"/>
      <c r="V504" s="238"/>
      <c r="W504" s="238"/>
      <c r="X504" s="238"/>
      <c r="Y504" s="238"/>
      <c r="Z504" s="238"/>
    </row>
    <row r="505" spans="1:26" ht="18">
      <c r="A505" s="238"/>
      <c r="B505" s="238"/>
      <c r="C505" s="238"/>
      <c r="D505" s="238"/>
      <c r="E505" s="241"/>
      <c r="F505" s="238"/>
      <c r="G505" s="238"/>
      <c r="H505" s="238"/>
      <c r="I505" s="238"/>
      <c r="J505" s="238"/>
      <c r="K505" s="238"/>
      <c r="L505" s="238"/>
      <c r="M505" s="238"/>
      <c r="N505" s="238"/>
      <c r="O505" s="238"/>
      <c r="P505" s="238"/>
      <c r="Q505" s="238"/>
      <c r="R505" s="238"/>
      <c r="S505" s="238"/>
      <c r="T505" s="238"/>
      <c r="U505" s="238"/>
      <c r="V505" s="238"/>
      <c r="W505" s="238"/>
      <c r="X505" s="238"/>
      <c r="Y505" s="238"/>
      <c r="Z505" s="238"/>
    </row>
    <row r="506" spans="1:26" ht="18">
      <c r="A506" s="238"/>
      <c r="B506" s="238"/>
      <c r="C506" s="238"/>
      <c r="D506" s="238"/>
      <c r="E506" s="241"/>
      <c r="F506" s="238"/>
      <c r="G506" s="238"/>
      <c r="H506" s="238"/>
      <c r="I506" s="238"/>
      <c r="J506" s="238"/>
      <c r="K506" s="238"/>
      <c r="L506" s="238"/>
      <c r="M506" s="238"/>
      <c r="N506" s="238"/>
      <c r="O506" s="238"/>
      <c r="P506" s="238"/>
      <c r="Q506" s="238"/>
      <c r="R506" s="238"/>
      <c r="S506" s="238"/>
      <c r="T506" s="238"/>
      <c r="U506" s="238"/>
      <c r="V506" s="238"/>
      <c r="W506" s="238"/>
      <c r="X506" s="238"/>
      <c r="Y506" s="238"/>
      <c r="Z506" s="238"/>
    </row>
    <row r="507" spans="1:26" ht="18">
      <c r="A507" s="238"/>
      <c r="B507" s="238"/>
      <c r="C507" s="238"/>
      <c r="D507" s="238"/>
      <c r="E507" s="241"/>
      <c r="F507" s="238"/>
      <c r="G507" s="238"/>
      <c r="H507" s="238"/>
      <c r="I507" s="238"/>
      <c r="J507" s="238"/>
      <c r="K507" s="238"/>
      <c r="L507" s="238"/>
      <c r="M507" s="238"/>
      <c r="N507" s="238"/>
      <c r="O507" s="238"/>
      <c r="P507" s="238"/>
      <c r="Q507" s="238"/>
      <c r="R507" s="238"/>
      <c r="S507" s="238"/>
      <c r="T507" s="238"/>
      <c r="U507" s="238"/>
      <c r="V507" s="238"/>
      <c r="W507" s="238"/>
      <c r="X507" s="238"/>
      <c r="Y507" s="238"/>
      <c r="Z507" s="238"/>
    </row>
    <row r="508" spans="1:26" ht="18">
      <c r="A508" s="238"/>
      <c r="B508" s="238"/>
      <c r="C508" s="238"/>
      <c r="D508" s="238"/>
      <c r="E508" s="241"/>
      <c r="F508" s="238"/>
      <c r="G508" s="238"/>
      <c r="H508" s="238"/>
      <c r="I508" s="238"/>
      <c r="J508" s="238"/>
      <c r="K508" s="238"/>
      <c r="L508" s="238"/>
      <c r="M508" s="238"/>
      <c r="N508" s="238"/>
      <c r="O508" s="238"/>
      <c r="P508" s="238"/>
      <c r="Q508" s="238"/>
      <c r="R508" s="238"/>
      <c r="S508" s="238"/>
      <c r="T508" s="238"/>
      <c r="U508" s="238"/>
      <c r="V508" s="238"/>
      <c r="W508" s="238"/>
      <c r="X508" s="238"/>
      <c r="Y508" s="238"/>
      <c r="Z508" s="238"/>
    </row>
    <row r="509" spans="1:26" ht="18">
      <c r="A509" s="238"/>
      <c r="B509" s="238"/>
      <c r="C509" s="238"/>
      <c r="D509" s="238"/>
      <c r="E509" s="241"/>
      <c r="F509" s="238"/>
      <c r="G509" s="238"/>
      <c r="H509" s="238"/>
      <c r="I509" s="238"/>
      <c r="J509" s="238"/>
      <c r="K509" s="238"/>
      <c r="L509" s="238"/>
      <c r="M509" s="238"/>
      <c r="N509" s="238"/>
      <c r="O509" s="238"/>
      <c r="P509" s="238"/>
      <c r="Q509" s="238"/>
      <c r="R509" s="238"/>
      <c r="S509" s="238"/>
      <c r="T509" s="238"/>
      <c r="U509" s="238"/>
      <c r="V509" s="238"/>
      <c r="W509" s="238"/>
      <c r="X509" s="238"/>
      <c r="Y509" s="238"/>
      <c r="Z509" s="238"/>
    </row>
    <row r="510" spans="1:26" ht="18">
      <c r="A510" s="238"/>
      <c r="B510" s="238"/>
      <c r="C510" s="238"/>
      <c r="D510" s="238"/>
      <c r="E510" s="241"/>
      <c r="F510" s="238"/>
      <c r="G510" s="238"/>
      <c r="H510" s="238"/>
      <c r="I510" s="238"/>
      <c r="J510" s="238"/>
      <c r="K510" s="238"/>
      <c r="L510" s="238"/>
      <c r="M510" s="238"/>
      <c r="N510" s="238"/>
      <c r="O510" s="238"/>
      <c r="P510" s="238"/>
      <c r="Q510" s="238"/>
      <c r="R510" s="238"/>
      <c r="S510" s="238"/>
      <c r="T510" s="238"/>
      <c r="U510" s="238"/>
      <c r="V510" s="238"/>
      <c r="W510" s="238"/>
      <c r="X510" s="238"/>
      <c r="Y510" s="238"/>
      <c r="Z510" s="238"/>
    </row>
    <row r="511" spans="1:26" ht="18">
      <c r="A511" s="238"/>
      <c r="B511" s="238"/>
      <c r="C511" s="238"/>
      <c r="D511" s="238"/>
      <c r="E511" s="241"/>
      <c r="F511" s="238"/>
      <c r="G511" s="238"/>
      <c r="H511" s="238"/>
      <c r="I511" s="238"/>
      <c r="J511" s="238"/>
      <c r="K511" s="238"/>
      <c r="L511" s="238"/>
      <c r="M511" s="238"/>
      <c r="N511" s="238"/>
      <c r="O511" s="238"/>
      <c r="P511" s="238"/>
      <c r="Q511" s="238"/>
      <c r="R511" s="238"/>
      <c r="S511" s="238"/>
      <c r="T511" s="238"/>
      <c r="U511" s="238"/>
      <c r="V511" s="238"/>
      <c r="W511" s="238"/>
      <c r="X511" s="238"/>
      <c r="Y511" s="238"/>
      <c r="Z511" s="238"/>
    </row>
    <row r="512" spans="1:26" ht="18">
      <c r="A512" s="238"/>
      <c r="B512" s="238"/>
      <c r="C512" s="238"/>
      <c r="D512" s="238"/>
      <c r="E512" s="241"/>
      <c r="F512" s="238"/>
      <c r="G512" s="238"/>
      <c r="H512" s="238"/>
      <c r="I512" s="238"/>
      <c r="J512" s="238"/>
      <c r="K512" s="238"/>
      <c r="L512" s="238"/>
      <c r="M512" s="238"/>
      <c r="N512" s="238"/>
      <c r="O512" s="238"/>
      <c r="P512" s="238"/>
      <c r="Q512" s="238"/>
      <c r="R512" s="238"/>
      <c r="S512" s="238"/>
      <c r="T512" s="238"/>
      <c r="U512" s="238"/>
      <c r="V512" s="238"/>
      <c r="W512" s="238"/>
      <c r="X512" s="238"/>
      <c r="Y512" s="238"/>
      <c r="Z512" s="238"/>
    </row>
    <row r="513" spans="1:26" ht="18">
      <c r="A513" s="238"/>
      <c r="B513" s="238"/>
      <c r="C513" s="238"/>
      <c r="D513" s="238"/>
      <c r="E513" s="241"/>
      <c r="F513" s="238"/>
      <c r="G513" s="238"/>
      <c r="H513" s="238"/>
      <c r="I513" s="238"/>
      <c r="J513" s="238"/>
      <c r="K513" s="238"/>
      <c r="L513" s="238"/>
      <c r="M513" s="238"/>
      <c r="N513" s="238"/>
      <c r="O513" s="238"/>
      <c r="P513" s="238"/>
      <c r="Q513" s="238"/>
      <c r="R513" s="238"/>
      <c r="S513" s="238"/>
      <c r="T513" s="238"/>
      <c r="U513" s="238"/>
      <c r="V513" s="238"/>
      <c r="W513" s="238"/>
      <c r="X513" s="238"/>
      <c r="Y513" s="238"/>
      <c r="Z513" s="238"/>
    </row>
    <row r="514" spans="1:26" ht="18">
      <c r="A514" s="238"/>
      <c r="B514" s="238"/>
      <c r="C514" s="238"/>
      <c r="D514" s="238"/>
      <c r="E514" s="241"/>
      <c r="F514" s="238"/>
      <c r="G514" s="238"/>
      <c r="H514" s="238"/>
      <c r="I514" s="238"/>
      <c r="J514" s="238"/>
      <c r="K514" s="238"/>
      <c r="L514" s="238"/>
      <c r="M514" s="238"/>
      <c r="N514" s="238"/>
      <c r="O514" s="238"/>
      <c r="P514" s="238"/>
      <c r="Q514" s="238"/>
      <c r="R514" s="238"/>
      <c r="S514" s="238"/>
      <c r="T514" s="238"/>
      <c r="U514" s="238"/>
      <c r="V514" s="238"/>
      <c r="W514" s="238"/>
      <c r="X514" s="238"/>
      <c r="Y514" s="238"/>
      <c r="Z514" s="238"/>
    </row>
    <row r="515" spans="1:26" ht="18">
      <c r="A515" s="238"/>
      <c r="B515" s="238"/>
      <c r="C515" s="238"/>
      <c r="D515" s="238"/>
      <c r="E515" s="241"/>
      <c r="F515" s="238"/>
      <c r="G515" s="238"/>
      <c r="H515" s="238"/>
      <c r="I515" s="238"/>
      <c r="J515" s="238"/>
      <c r="K515" s="238"/>
      <c r="L515" s="238"/>
      <c r="M515" s="238"/>
      <c r="N515" s="238"/>
      <c r="O515" s="238"/>
      <c r="P515" s="238"/>
      <c r="Q515" s="238"/>
      <c r="R515" s="238"/>
      <c r="S515" s="238"/>
      <c r="T515" s="238"/>
      <c r="U515" s="238"/>
      <c r="V515" s="238"/>
      <c r="W515" s="238"/>
      <c r="X515" s="238"/>
      <c r="Y515" s="238"/>
      <c r="Z515" s="238"/>
    </row>
    <row r="516" spans="1:26" ht="18">
      <c r="A516" s="238"/>
      <c r="B516" s="238"/>
      <c r="C516" s="238"/>
      <c r="D516" s="238"/>
      <c r="E516" s="241"/>
      <c r="F516" s="238"/>
      <c r="G516" s="238"/>
      <c r="H516" s="238"/>
      <c r="I516" s="238"/>
      <c r="J516" s="238"/>
      <c r="K516" s="238"/>
      <c r="L516" s="238"/>
      <c r="M516" s="238"/>
      <c r="N516" s="238"/>
      <c r="O516" s="238"/>
      <c r="P516" s="238"/>
      <c r="Q516" s="238"/>
      <c r="R516" s="238"/>
      <c r="S516" s="238"/>
      <c r="T516" s="238"/>
      <c r="U516" s="238"/>
      <c r="V516" s="238"/>
      <c r="W516" s="238"/>
      <c r="X516" s="238"/>
      <c r="Y516" s="238"/>
      <c r="Z516" s="238"/>
    </row>
    <row r="517" spans="1:26" ht="18">
      <c r="A517" s="238"/>
      <c r="B517" s="238"/>
      <c r="C517" s="238"/>
      <c r="D517" s="238"/>
      <c r="E517" s="241"/>
      <c r="F517" s="238"/>
      <c r="G517" s="238"/>
      <c r="H517" s="238"/>
      <c r="I517" s="238"/>
      <c r="J517" s="238"/>
      <c r="K517" s="238"/>
      <c r="L517" s="238"/>
      <c r="M517" s="238"/>
      <c r="N517" s="238"/>
      <c r="O517" s="238"/>
      <c r="P517" s="238"/>
      <c r="Q517" s="238"/>
      <c r="R517" s="238"/>
      <c r="S517" s="238"/>
      <c r="T517" s="238"/>
      <c r="U517" s="238"/>
      <c r="V517" s="238"/>
      <c r="W517" s="238"/>
      <c r="X517" s="238"/>
      <c r="Y517" s="238"/>
      <c r="Z517" s="238"/>
    </row>
    <row r="518" spans="1:26" ht="18">
      <c r="A518" s="238"/>
      <c r="B518" s="238"/>
      <c r="C518" s="238"/>
      <c r="D518" s="238"/>
      <c r="E518" s="241"/>
      <c r="F518" s="238"/>
      <c r="G518" s="238"/>
      <c r="H518" s="238"/>
      <c r="I518" s="238"/>
      <c r="J518" s="238"/>
      <c r="K518" s="238"/>
      <c r="L518" s="238"/>
      <c r="M518" s="238"/>
      <c r="N518" s="238"/>
      <c r="O518" s="238"/>
      <c r="P518" s="238"/>
      <c r="Q518" s="238"/>
      <c r="R518" s="238"/>
      <c r="S518" s="238"/>
      <c r="T518" s="238"/>
      <c r="U518" s="238"/>
      <c r="V518" s="238"/>
      <c r="W518" s="238"/>
      <c r="X518" s="238"/>
      <c r="Y518" s="238"/>
      <c r="Z518" s="238"/>
    </row>
    <row r="519" spans="1:26" ht="18">
      <c r="A519" s="238"/>
      <c r="B519" s="238"/>
      <c r="C519" s="238"/>
      <c r="D519" s="238"/>
      <c r="E519" s="241"/>
      <c r="F519" s="238"/>
      <c r="G519" s="238"/>
      <c r="H519" s="238"/>
      <c r="I519" s="238"/>
      <c r="J519" s="238"/>
      <c r="K519" s="238"/>
      <c r="L519" s="238"/>
      <c r="M519" s="238"/>
      <c r="N519" s="238"/>
      <c r="O519" s="238"/>
      <c r="P519" s="238"/>
      <c r="Q519" s="238"/>
      <c r="R519" s="238"/>
      <c r="S519" s="238"/>
      <c r="T519" s="238"/>
      <c r="U519" s="238"/>
      <c r="V519" s="238"/>
      <c r="W519" s="238"/>
      <c r="X519" s="238"/>
      <c r="Y519" s="238"/>
      <c r="Z519" s="238"/>
    </row>
    <row r="520" spans="1:26" ht="18">
      <c r="A520" s="238"/>
      <c r="B520" s="238"/>
      <c r="C520" s="238"/>
      <c r="D520" s="238"/>
      <c r="E520" s="241"/>
      <c r="F520" s="238"/>
      <c r="G520" s="238"/>
      <c r="H520" s="238"/>
      <c r="I520" s="238"/>
      <c r="J520" s="238"/>
      <c r="K520" s="238"/>
      <c r="L520" s="238"/>
      <c r="M520" s="238"/>
      <c r="N520" s="238"/>
      <c r="O520" s="238"/>
      <c r="P520" s="238"/>
      <c r="Q520" s="238"/>
      <c r="R520" s="238"/>
      <c r="S520" s="238"/>
      <c r="T520" s="238"/>
      <c r="U520" s="238"/>
      <c r="V520" s="238"/>
      <c r="W520" s="238"/>
      <c r="X520" s="238"/>
      <c r="Y520" s="238"/>
      <c r="Z520" s="238"/>
    </row>
    <row r="521" spans="1:26" ht="18">
      <c r="A521" s="238"/>
      <c r="B521" s="238"/>
      <c r="C521" s="238"/>
      <c r="D521" s="238"/>
      <c r="E521" s="241"/>
      <c r="F521" s="238"/>
      <c r="G521" s="238"/>
      <c r="H521" s="238"/>
      <c r="I521" s="238"/>
      <c r="J521" s="238"/>
      <c r="K521" s="238"/>
      <c r="L521" s="238"/>
      <c r="M521" s="238"/>
      <c r="N521" s="238"/>
      <c r="O521" s="238"/>
      <c r="P521" s="238"/>
      <c r="Q521" s="238"/>
      <c r="R521" s="238"/>
      <c r="S521" s="238"/>
      <c r="T521" s="238"/>
      <c r="U521" s="238"/>
      <c r="V521" s="238"/>
      <c r="W521" s="238"/>
      <c r="X521" s="238"/>
      <c r="Y521" s="238"/>
      <c r="Z521" s="238"/>
    </row>
    <row r="522" spans="1:26" ht="18">
      <c r="A522" s="238"/>
      <c r="B522" s="238"/>
      <c r="C522" s="238"/>
      <c r="D522" s="238"/>
      <c r="E522" s="241"/>
      <c r="F522" s="238"/>
      <c r="G522" s="238"/>
      <c r="H522" s="238"/>
      <c r="I522" s="238"/>
      <c r="J522" s="238"/>
      <c r="K522" s="238"/>
      <c r="L522" s="238"/>
      <c r="M522" s="238"/>
      <c r="N522" s="238"/>
      <c r="O522" s="238"/>
      <c r="P522" s="238"/>
      <c r="Q522" s="238"/>
      <c r="R522" s="238"/>
      <c r="S522" s="238"/>
      <c r="T522" s="238"/>
      <c r="U522" s="238"/>
      <c r="V522" s="238"/>
      <c r="W522" s="238"/>
      <c r="X522" s="238"/>
      <c r="Y522" s="238"/>
      <c r="Z522" s="238"/>
    </row>
    <row r="523" spans="1:26" ht="18">
      <c r="A523" s="238"/>
      <c r="B523" s="238"/>
      <c r="C523" s="238"/>
      <c r="D523" s="238"/>
      <c r="E523" s="241"/>
      <c r="F523" s="238"/>
      <c r="G523" s="238"/>
      <c r="H523" s="238"/>
      <c r="I523" s="238"/>
      <c r="J523" s="238"/>
      <c r="K523" s="238"/>
      <c r="L523" s="238"/>
      <c r="M523" s="238"/>
      <c r="N523" s="238"/>
      <c r="O523" s="238"/>
      <c r="P523" s="238"/>
      <c r="Q523" s="238"/>
      <c r="R523" s="238"/>
      <c r="S523" s="238"/>
      <c r="T523" s="238"/>
      <c r="U523" s="238"/>
      <c r="V523" s="238"/>
      <c r="W523" s="238"/>
      <c r="X523" s="238"/>
      <c r="Y523" s="238"/>
      <c r="Z523" s="238"/>
    </row>
    <row r="524" spans="1:26" ht="18">
      <c r="A524" s="238"/>
      <c r="B524" s="238"/>
      <c r="C524" s="238"/>
      <c r="D524" s="238"/>
      <c r="E524" s="241"/>
      <c r="F524" s="238"/>
      <c r="G524" s="238"/>
      <c r="H524" s="238"/>
      <c r="I524" s="238"/>
      <c r="J524" s="238"/>
      <c r="K524" s="238"/>
      <c r="L524" s="238"/>
      <c r="M524" s="238"/>
      <c r="N524" s="238"/>
      <c r="O524" s="238"/>
      <c r="P524" s="238"/>
      <c r="Q524" s="238"/>
      <c r="R524" s="238"/>
      <c r="S524" s="238"/>
      <c r="T524" s="238"/>
      <c r="U524" s="238"/>
      <c r="V524" s="238"/>
      <c r="W524" s="238"/>
      <c r="X524" s="238"/>
      <c r="Y524" s="238"/>
      <c r="Z524" s="238"/>
    </row>
    <row r="525" spans="1:26" ht="18">
      <c r="A525" s="238"/>
      <c r="B525" s="238"/>
      <c r="C525" s="238"/>
      <c r="D525" s="238"/>
      <c r="E525" s="241"/>
      <c r="F525" s="238"/>
      <c r="G525" s="238"/>
      <c r="H525" s="238"/>
      <c r="I525" s="238"/>
      <c r="J525" s="238"/>
      <c r="K525" s="238"/>
      <c r="L525" s="238"/>
      <c r="M525" s="238"/>
      <c r="N525" s="238"/>
      <c r="O525" s="238"/>
      <c r="P525" s="238"/>
      <c r="Q525" s="238"/>
      <c r="R525" s="238"/>
      <c r="S525" s="238"/>
      <c r="T525" s="238"/>
      <c r="U525" s="238"/>
      <c r="V525" s="238"/>
      <c r="W525" s="238"/>
      <c r="X525" s="238"/>
      <c r="Y525" s="238"/>
      <c r="Z525" s="238"/>
    </row>
    <row r="526" spans="1:26" ht="18">
      <c r="A526" s="238"/>
      <c r="B526" s="238"/>
      <c r="C526" s="238"/>
      <c r="D526" s="238"/>
      <c r="E526" s="241"/>
      <c r="F526" s="238"/>
      <c r="G526" s="238"/>
      <c r="H526" s="238"/>
      <c r="I526" s="238"/>
      <c r="J526" s="238"/>
      <c r="K526" s="238"/>
      <c r="L526" s="238"/>
      <c r="M526" s="238"/>
      <c r="N526" s="238"/>
      <c r="O526" s="238"/>
      <c r="P526" s="238"/>
      <c r="Q526" s="238"/>
      <c r="R526" s="238"/>
      <c r="S526" s="238"/>
      <c r="T526" s="238"/>
      <c r="U526" s="238"/>
      <c r="V526" s="238"/>
      <c r="W526" s="238"/>
      <c r="X526" s="238"/>
      <c r="Y526" s="238"/>
      <c r="Z526" s="238"/>
    </row>
    <row r="527" spans="1:26" ht="18">
      <c r="A527" s="238"/>
      <c r="B527" s="238"/>
      <c r="C527" s="238"/>
      <c r="D527" s="238"/>
      <c r="E527" s="241"/>
      <c r="F527" s="238"/>
      <c r="G527" s="238"/>
      <c r="H527" s="238"/>
      <c r="I527" s="238"/>
      <c r="J527" s="238"/>
      <c r="K527" s="238"/>
      <c r="L527" s="238"/>
      <c r="M527" s="238"/>
      <c r="N527" s="238"/>
      <c r="O527" s="238"/>
      <c r="P527" s="238"/>
      <c r="Q527" s="238"/>
      <c r="R527" s="238"/>
      <c r="S527" s="238"/>
      <c r="T527" s="238"/>
      <c r="U527" s="238"/>
      <c r="V527" s="238"/>
      <c r="W527" s="238"/>
      <c r="X527" s="238"/>
      <c r="Y527" s="238"/>
      <c r="Z527" s="238"/>
    </row>
    <row r="528" spans="1:26" ht="18">
      <c r="A528" s="238"/>
      <c r="B528" s="238"/>
      <c r="C528" s="238"/>
      <c r="D528" s="238"/>
      <c r="E528" s="241"/>
      <c r="F528" s="238"/>
      <c r="G528" s="238"/>
      <c r="H528" s="238"/>
      <c r="I528" s="238"/>
      <c r="J528" s="238"/>
      <c r="K528" s="238"/>
      <c r="L528" s="238"/>
      <c r="M528" s="238"/>
      <c r="N528" s="238"/>
      <c r="O528" s="238"/>
      <c r="P528" s="238"/>
      <c r="Q528" s="238"/>
      <c r="R528" s="238"/>
      <c r="S528" s="238"/>
      <c r="T528" s="238"/>
      <c r="U528" s="238"/>
      <c r="V528" s="238"/>
      <c r="W528" s="238"/>
      <c r="X528" s="238"/>
      <c r="Y528" s="238"/>
      <c r="Z528" s="238"/>
    </row>
    <row r="529" spans="1:26" ht="18">
      <c r="A529" s="238"/>
      <c r="B529" s="238"/>
      <c r="C529" s="238"/>
      <c r="D529" s="238"/>
      <c r="E529" s="241"/>
      <c r="F529" s="238"/>
      <c r="G529" s="238"/>
      <c r="H529" s="238"/>
      <c r="I529" s="238"/>
      <c r="J529" s="238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  <c r="Z529" s="238"/>
    </row>
    <row r="530" spans="1:26" ht="18">
      <c r="A530" s="238"/>
      <c r="B530" s="238"/>
      <c r="C530" s="238"/>
      <c r="D530" s="238"/>
      <c r="E530" s="241"/>
      <c r="F530" s="238"/>
      <c r="G530" s="238"/>
      <c r="H530" s="238"/>
      <c r="I530" s="238"/>
      <c r="J530" s="238"/>
      <c r="K530" s="238"/>
      <c r="L530" s="238"/>
      <c r="M530" s="238"/>
      <c r="N530" s="238"/>
      <c r="O530" s="238"/>
      <c r="P530" s="238"/>
      <c r="Q530" s="238"/>
      <c r="R530" s="238"/>
      <c r="S530" s="238"/>
      <c r="T530" s="238"/>
      <c r="U530" s="238"/>
      <c r="V530" s="238"/>
      <c r="W530" s="238"/>
      <c r="X530" s="238"/>
      <c r="Y530" s="238"/>
      <c r="Z530" s="238"/>
    </row>
    <row r="531" spans="1:26" ht="18">
      <c r="A531" s="238"/>
      <c r="B531" s="238"/>
      <c r="C531" s="238"/>
      <c r="D531" s="238"/>
      <c r="E531" s="241"/>
      <c r="F531" s="238"/>
      <c r="G531" s="238"/>
      <c r="H531" s="238"/>
      <c r="I531" s="238"/>
      <c r="J531" s="238"/>
      <c r="K531" s="238"/>
      <c r="L531" s="238"/>
      <c r="M531" s="238"/>
      <c r="N531" s="238"/>
      <c r="O531" s="238"/>
      <c r="P531" s="238"/>
      <c r="Q531" s="238"/>
      <c r="R531" s="238"/>
      <c r="S531" s="238"/>
      <c r="T531" s="238"/>
      <c r="U531" s="238"/>
      <c r="V531" s="238"/>
      <c r="W531" s="238"/>
      <c r="X531" s="238"/>
      <c r="Y531" s="238"/>
      <c r="Z531" s="238"/>
    </row>
    <row r="532" spans="1:26" ht="18">
      <c r="A532" s="238"/>
      <c r="B532" s="238"/>
      <c r="C532" s="238"/>
      <c r="D532" s="238"/>
      <c r="E532" s="241"/>
      <c r="F532" s="238"/>
      <c r="G532" s="238"/>
      <c r="H532" s="238"/>
      <c r="I532" s="238"/>
      <c r="J532" s="238"/>
      <c r="K532" s="238"/>
      <c r="L532" s="238"/>
      <c r="M532" s="238"/>
      <c r="N532" s="238"/>
      <c r="O532" s="238"/>
      <c r="P532" s="238"/>
      <c r="Q532" s="238"/>
      <c r="R532" s="238"/>
      <c r="S532" s="238"/>
      <c r="T532" s="238"/>
      <c r="U532" s="238"/>
      <c r="V532" s="238"/>
      <c r="W532" s="238"/>
      <c r="X532" s="238"/>
      <c r="Y532" s="238"/>
      <c r="Z532" s="238"/>
    </row>
    <row r="533" spans="1:26" ht="18">
      <c r="A533" s="238"/>
      <c r="B533" s="238"/>
      <c r="C533" s="238"/>
      <c r="D533" s="238"/>
      <c r="E533" s="241"/>
      <c r="F533" s="238"/>
      <c r="G533" s="238"/>
      <c r="H533" s="238"/>
      <c r="I533" s="238"/>
      <c r="J533" s="238"/>
      <c r="K533" s="238"/>
      <c r="L533" s="238"/>
      <c r="M533" s="238"/>
      <c r="N533" s="238"/>
      <c r="O533" s="238"/>
      <c r="P533" s="238"/>
      <c r="Q533" s="238"/>
      <c r="R533" s="238"/>
      <c r="S533" s="238"/>
      <c r="T533" s="238"/>
      <c r="U533" s="238"/>
      <c r="V533" s="238"/>
      <c r="W533" s="238"/>
      <c r="X533" s="238"/>
      <c r="Y533" s="238"/>
      <c r="Z533" s="238"/>
    </row>
    <row r="534" spans="1:26" ht="18">
      <c r="A534" s="238"/>
      <c r="B534" s="238"/>
      <c r="C534" s="238"/>
      <c r="D534" s="238"/>
      <c r="E534" s="241"/>
      <c r="F534" s="238"/>
      <c r="G534" s="238"/>
      <c r="H534" s="238"/>
      <c r="I534" s="238"/>
      <c r="J534" s="238"/>
      <c r="K534" s="238"/>
      <c r="L534" s="238"/>
      <c r="M534" s="238"/>
      <c r="N534" s="238"/>
      <c r="O534" s="238"/>
      <c r="P534" s="238"/>
      <c r="Q534" s="238"/>
      <c r="R534" s="238"/>
      <c r="S534" s="238"/>
      <c r="T534" s="238"/>
      <c r="U534" s="238"/>
      <c r="V534" s="238"/>
      <c r="W534" s="238"/>
      <c r="X534" s="238"/>
      <c r="Y534" s="238"/>
      <c r="Z534" s="238"/>
    </row>
    <row r="535" spans="1:26" ht="18">
      <c r="A535" s="238"/>
      <c r="B535" s="238"/>
      <c r="C535" s="238"/>
      <c r="D535" s="238"/>
      <c r="E535" s="241"/>
      <c r="F535" s="238"/>
      <c r="G535" s="238"/>
      <c r="H535" s="238"/>
      <c r="I535" s="238"/>
      <c r="J535" s="238"/>
      <c r="K535" s="238"/>
      <c r="L535" s="238"/>
      <c r="M535" s="238"/>
      <c r="N535" s="238"/>
      <c r="O535" s="238"/>
      <c r="P535" s="238"/>
      <c r="Q535" s="238"/>
      <c r="R535" s="238"/>
      <c r="S535" s="238"/>
      <c r="T535" s="238"/>
      <c r="U535" s="238"/>
      <c r="V535" s="238"/>
      <c r="W535" s="238"/>
      <c r="X535" s="238"/>
      <c r="Y535" s="238"/>
      <c r="Z535" s="238"/>
    </row>
    <row r="536" spans="1:26" ht="18">
      <c r="A536" s="238"/>
      <c r="B536" s="238"/>
      <c r="C536" s="238"/>
      <c r="D536" s="238"/>
      <c r="E536" s="241"/>
      <c r="F536" s="238"/>
      <c r="G536" s="238"/>
      <c r="H536" s="238"/>
      <c r="I536" s="238"/>
      <c r="J536" s="238"/>
      <c r="K536" s="238"/>
      <c r="L536" s="238"/>
      <c r="M536" s="238"/>
      <c r="N536" s="238"/>
      <c r="O536" s="238"/>
      <c r="P536" s="238"/>
      <c r="Q536" s="238"/>
      <c r="R536" s="238"/>
      <c r="S536" s="238"/>
      <c r="T536" s="238"/>
      <c r="U536" s="238"/>
      <c r="V536" s="238"/>
      <c r="W536" s="238"/>
      <c r="X536" s="238"/>
      <c r="Y536" s="238"/>
      <c r="Z536" s="238"/>
    </row>
    <row r="537" spans="1:26" ht="18">
      <c r="A537" s="238"/>
      <c r="B537" s="238"/>
      <c r="C537" s="238"/>
      <c r="D537" s="238"/>
      <c r="E537" s="241"/>
      <c r="F537" s="238"/>
      <c r="G537" s="238"/>
      <c r="H537" s="238"/>
      <c r="I537" s="238"/>
      <c r="J537" s="238"/>
      <c r="K537" s="238"/>
      <c r="L537" s="238"/>
      <c r="M537" s="238"/>
      <c r="N537" s="238"/>
      <c r="O537" s="238"/>
      <c r="P537" s="238"/>
      <c r="Q537" s="238"/>
      <c r="R537" s="238"/>
      <c r="S537" s="238"/>
      <c r="T537" s="238"/>
      <c r="U537" s="238"/>
      <c r="V537" s="238"/>
      <c r="W537" s="238"/>
      <c r="X537" s="238"/>
      <c r="Y537" s="238"/>
      <c r="Z537" s="238"/>
    </row>
    <row r="538" spans="1:26" ht="18">
      <c r="A538" s="238"/>
      <c r="B538" s="238"/>
      <c r="C538" s="238"/>
      <c r="D538" s="238"/>
      <c r="E538" s="241"/>
      <c r="F538" s="238"/>
      <c r="G538" s="238"/>
      <c r="H538" s="238"/>
      <c r="I538" s="238"/>
      <c r="J538" s="238"/>
      <c r="K538" s="238"/>
      <c r="L538" s="238"/>
      <c r="M538" s="238"/>
      <c r="N538" s="238"/>
      <c r="O538" s="238"/>
      <c r="P538" s="238"/>
      <c r="Q538" s="238"/>
      <c r="R538" s="238"/>
      <c r="S538" s="238"/>
      <c r="T538" s="238"/>
      <c r="U538" s="238"/>
      <c r="V538" s="238"/>
      <c r="W538" s="238"/>
      <c r="X538" s="238"/>
      <c r="Y538" s="238"/>
      <c r="Z538" s="238"/>
    </row>
    <row r="539" spans="1:26" ht="18">
      <c r="A539" s="238"/>
      <c r="B539" s="238"/>
      <c r="C539" s="238"/>
      <c r="D539" s="238"/>
      <c r="E539" s="241"/>
      <c r="F539" s="238"/>
      <c r="G539" s="238"/>
      <c r="H539" s="238"/>
      <c r="I539" s="238"/>
      <c r="J539" s="238"/>
      <c r="K539" s="238"/>
      <c r="L539" s="238"/>
      <c r="M539" s="238"/>
      <c r="N539" s="238"/>
      <c r="O539" s="238"/>
      <c r="P539" s="238"/>
      <c r="Q539" s="238"/>
      <c r="R539" s="238"/>
      <c r="S539" s="238"/>
      <c r="T539" s="238"/>
      <c r="U539" s="238"/>
      <c r="V539" s="238"/>
      <c r="W539" s="238"/>
      <c r="X539" s="238"/>
      <c r="Y539" s="238"/>
      <c r="Z539" s="238"/>
    </row>
    <row r="540" spans="1:26" ht="18">
      <c r="A540" s="238"/>
      <c r="B540" s="238"/>
      <c r="C540" s="238"/>
      <c r="D540" s="238"/>
      <c r="E540" s="241"/>
      <c r="F540" s="238"/>
      <c r="G540" s="238"/>
      <c r="H540" s="238"/>
      <c r="I540" s="238"/>
      <c r="J540" s="238"/>
      <c r="K540" s="238"/>
      <c r="L540" s="238"/>
      <c r="M540" s="238"/>
      <c r="N540" s="238"/>
      <c r="O540" s="238"/>
      <c r="P540" s="238"/>
      <c r="Q540" s="238"/>
      <c r="R540" s="238"/>
      <c r="S540" s="238"/>
      <c r="T540" s="238"/>
      <c r="U540" s="238"/>
      <c r="V540" s="238"/>
      <c r="W540" s="238"/>
      <c r="X540" s="238"/>
      <c r="Y540" s="238"/>
      <c r="Z540" s="238"/>
    </row>
    <row r="541" spans="1:26" ht="18">
      <c r="A541" s="238"/>
      <c r="B541" s="238"/>
      <c r="C541" s="238"/>
      <c r="D541" s="238"/>
      <c r="E541" s="241"/>
      <c r="F541" s="238"/>
      <c r="G541" s="238"/>
      <c r="H541" s="238"/>
      <c r="I541" s="238"/>
      <c r="J541" s="238"/>
      <c r="K541" s="238"/>
      <c r="L541" s="238"/>
      <c r="M541" s="238"/>
      <c r="N541" s="238"/>
      <c r="O541" s="238"/>
      <c r="P541" s="238"/>
      <c r="Q541" s="238"/>
      <c r="R541" s="238"/>
      <c r="S541" s="238"/>
      <c r="T541" s="238"/>
      <c r="U541" s="238"/>
      <c r="V541" s="238"/>
      <c r="W541" s="238"/>
      <c r="X541" s="238"/>
      <c r="Y541" s="238"/>
      <c r="Z541" s="238"/>
    </row>
    <row r="542" spans="1:26" ht="18">
      <c r="A542" s="238"/>
      <c r="B542" s="238"/>
      <c r="C542" s="238"/>
      <c r="D542" s="238"/>
      <c r="E542" s="241"/>
      <c r="F542" s="238"/>
      <c r="G542" s="238"/>
      <c r="H542" s="238"/>
      <c r="I542" s="238"/>
      <c r="J542" s="238"/>
      <c r="K542" s="238"/>
      <c r="L542" s="238"/>
      <c r="M542" s="238"/>
      <c r="N542" s="238"/>
      <c r="O542" s="238"/>
      <c r="P542" s="238"/>
      <c r="Q542" s="238"/>
      <c r="R542" s="238"/>
      <c r="S542" s="238"/>
      <c r="T542" s="238"/>
      <c r="U542" s="238"/>
      <c r="V542" s="238"/>
      <c r="W542" s="238"/>
      <c r="X542" s="238"/>
      <c r="Y542" s="238"/>
      <c r="Z542" s="238"/>
    </row>
    <row r="543" spans="1:26" ht="18">
      <c r="A543" s="238"/>
      <c r="B543" s="238"/>
      <c r="C543" s="238"/>
      <c r="D543" s="238"/>
      <c r="E543" s="241"/>
      <c r="F543" s="238"/>
      <c r="G543" s="238"/>
      <c r="H543" s="238"/>
      <c r="I543" s="238"/>
      <c r="J543" s="238"/>
      <c r="K543" s="238"/>
      <c r="L543" s="238"/>
      <c r="M543" s="238"/>
      <c r="N543" s="238"/>
      <c r="O543" s="238"/>
      <c r="P543" s="238"/>
      <c r="Q543" s="238"/>
      <c r="R543" s="238"/>
      <c r="S543" s="238"/>
      <c r="T543" s="238"/>
      <c r="U543" s="238"/>
      <c r="V543" s="238"/>
      <c r="W543" s="238"/>
      <c r="X543" s="238"/>
      <c r="Y543" s="238"/>
      <c r="Z543" s="238"/>
    </row>
    <row r="544" spans="1:26" ht="18">
      <c r="A544" s="238"/>
      <c r="B544" s="238"/>
      <c r="C544" s="238"/>
      <c r="D544" s="238"/>
      <c r="E544" s="241"/>
      <c r="F544" s="238"/>
      <c r="G544" s="238"/>
      <c r="H544" s="238"/>
      <c r="I544" s="238"/>
      <c r="J544" s="238"/>
      <c r="K544" s="238"/>
      <c r="L544" s="238"/>
      <c r="M544" s="238"/>
      <c r="N544" s="238"/>
      <c r="O544" s="238"/>
      <c r="P544" s="238"/>
      <c r="Q544" s="238"/>
      <c r="R544" s="238"/>
      <c r="S544" s="238"/>
      <c r="T544" s="238"/>
      <c r="U544" s="238"/>
      <c r="V544" s="238"/>
      <c r="W544" s="238"/>
      <c r="X544" s="238"/>
      <c r="Y544" s="238"/>
      <c r="Z544" s="238"/>
    </row>
    <row r="545" spans="1:26" ht="18">
      <c r="A545" s="238"/>
      <c r="B545" s="238"/>
      <c r="C545" s="238"/>
      <c r="D545" s="238"/>
      <c r="E545" s="241"/>
      <c r="F545" s="238"/>
      <c r="G545" s="238"/>
      <c r="H545" s="238"/>
      <c r="I545" s="238"/>
      <c r="J545" s="238"/>
      <c r="K545" s="238"/>
      <c r="L545" s="238"/>
      <c r="M545" s="238"/>
      <c r="N545" s="238"/>
      <c r="O545" s="238"/>
      <c r="P545" s="238"/>
      <c r="Q545" s="238"/>
      <c r="R545" s="238"/>
      <c r="S545" s="238"/>
      <c r="T545" s="238"/>
      <c r="U545" s="238"/>
      <c r="V545" s="238"/>
      <c r="W545" s="238"/>
      <c r="X545" s="238"/>
      <c r="Y545" s="238"/>
      <c r="Z545" s="238"/>
    </row>
    <row r="546" spans="1:26" ht="18">
      <c r="A546" s="238"/>
      <c r="B546" s="238"/>
      <c r="C546" s="238"/>
      <c r="D546" s="238"/>
      <c r="E546" s="241"/>
      <c r="F546" s="238"/>
      <c r="G546" s="238"/>
      <c r="H546" s="238"/>
      <c r="I546" s="238"/>
      <c r="J546" s="238"/>
      <c r="K546" s="238"/>
      <c r="L546" s="238"/>
      <c r="M546" s="238"/>
      <c r="N546" s="238"/>
      <c r="O546" s="238"/>
      <c r="P546" s="238"/>
      <c r="Q546" s="238"/>
      <c r="R546" s="238"/>
      <c r="S546" s="238"/>
      <c r="T546" s="238"/>
      <c r="U546" s="238"/>
      <c r="V546" s="238"/>
      <c r="W546" s="238"/>
      <c r="X546" s="238"/>
      <c r="Y546" s="238"/>
      <c r="Z546" s="238"/>
    </row>
    <row r="547" spans="1:26" ht="18">
      <c r="A547" s="238"/>
      <c r="B547" s="238"/>
      <c r="C547" s="238"/>
      <c r="D547" s="238"/>
      <c r="E547" s="241"/>
      <c r="F547" s="238"/>
      <c r="G547" s="238"/>
      <c r="H547" s="238"/>
      <c r="I547" s="238"/>
      <c r="J547" s="238"/>
      <c r="K547" s="238"/>
      <c r="L547" s="238"/>
      <c r="M547" s="238"/>
      <c r="N547" s="238"/>
      <c r="O547" s="238"/>
      <c r="P547" s="238"/>
      <c r="Q547" s="238"/>
      <c r="R547" s="238"/>
      <c r="S547" s="238"/>
      <c r="T547" s="238"/>
      <c r="U547" s="238"/>
      <c r="V547" s="238"/>
      <c r="W547" s="238"/>
      <c r="X547" s="238"/>
      <c r="Y547" s="238"/>
      <c r="Z547" s="238"/>
    </row>
    <row r="548" spans="1:26" ht="18">
      <c r="A548" s="238"/>
      <c r="B548" s="238"/>
      <c r="C548" s="238"/>
      <c r="D548" s="238"/>
      <c r="E548" s="241"/>
      <c r="F548" s="238"/>
      <c r="G548" s="238"/>
      <c r="H548" s="238"/>
      <c r="I548" s="238"/>
      <c r="J548" s="238"/>
      <c r="K548" s="238"/>
      <c r="L548" s="238"/>
      <c r="M548" s="238"/>
      <c r="N548" s="238"/>
      <c r="O548" s="238"/>
      <c r="P548" s="238"/>
      <c r="Q548" s="238"/>
      <c r="R548" s="238"/>
      <c r="S548" s="238"/>
      <c r="T548" s="238"/>
      <c r="U548" s="238"/>
      <c r="V548" s="238"/>
      <c r="W548" s="238"/>
      <c r="X548" s="238"/>
      <c r="Y548" s="238"/>
      <c r="Z548" s="238"/>
    </row>
    <row r="549" spans="1:26" ht="18">
      <c r="A549" s="238"/>
      <c r="B549" s="238"/>
      <c r="C549" s="238"/>
      <c r="D549" s="238"/>
      <c r="E549" s="241"/>
      <c r="F549" s="238"/>
      <c r="G549" s="238"/>
      <c r="H549" s="238"/>
      <c r="I549" s="238"/>
      <c r="J549" s="238"/>
      <c r="K549" s="238"/>
      <c r="L549" s="238"/>
      <c r="M549" s="238"/>
      <c r="N549" s="238"/>
      <c r="O549" s="238"/>
      <c r="P549" s="238"/>
      <c r="Q549" s="238"/>
      <c r="R549" s="238"/>
      <c r="S549" s="238"/>
      <c r="T549" s="238"/>
      <c r="U549" s="238"/>
      <c r="V549" s="238"/>
      <c r="W549" s="238"/>
      <c r="X549" s="238"/>
      <c r="Y549" s="238"/>
      <c r="Z549" s="238"/>
    </row>
    <row r="550" spans="1:26" ht="18">
      <c r="A550" s="238"/>
      <c r="B550" s="238"/>
      <c r="C550" s="238"/>
      <c r="D550" s="238"/>
      <c r="E550" s="241"/>
      <c r="F550" s="238"/>
      <c r="G550" s="238"/>
      <c r="H550" s="238"/>
      <c r="I550" s="238"/>
      <c r="J550" s="238"/>
      <c r="K550" s="238"/>
      <c r="L550" s="238"/>
      <c r="M550" s="238"/>
      <c r="N550" s="238"/>
      <c r="O550" s="238"/>
      <c r="P550" s="238"/>
      <c r="Q550" s="238"/>
      <c r="R550" s="238"/>
      <c r="S550" s="238"/>
      <c r="T550" s="238"/>
      <c r="U550" s="238"/>
      <c r="V550" s="238"/>
      <c r="W550" s="238"/>
      <c r="X550" s="238"/>
      <c r="Y550" s="238"/>
      <c r="Z550" s="238"/>
    </row>
    <row r="551" spans="1:26" ht="18">
      <c r="A551" s="238"/>
      <c r="B551" s="238"/>
      <c r="C551" s="238"/>
      <c r="D551" s="238"/>
      <c r="E551" s="241"/>
      <c r="F551" s="238"/>
      <c r="G551" s="238"/>
      <c r="H551" s="238"/>
      <c r="I551" s="238"/>
      <c r="J551" s="238"/>
      <c r="K551" s="238"/>
      <c r="L551" s="238"/>
      <c r="M551" s="238"/>
      <c r="N551" s="238"/>
      <c r="O551" s="238"/>
      <c r="P551" s="238"/>
      <c r="Q551" s="238"/>
      <c r="R551" s="238"/>
      <c r="S551" s="238"/>
      <c r="T551" s="238"/>
      <c r="U551" s="238"/>
      <c r="V551" s="238"/>
      <c r="W551" s="238"/>
      <c r="X551" s="238"/>
      <c r="Y551" s="238"/>
      <c r="Z551" s="238"/>
    </row>
    <row r="552" spans="1:26" ht="18">
      <c r="A552" s="238"/>
      <c r="B552" s="238"/>
      <c r="C552" s="238"/>
      <c r="D552" s="238"/>
      <c r="E552" s="241"/>
      <c r="F552" s="238"/>
      <c r="G552" s="238"/>
      <c r="H552" s="238"/>
      <c r="I552" s="238"/>
      <c r="J552" s="238"/>
      <c r="K552" s="238"/>
      <c r="L552" s="238"/>
      <c r="M552" s="238"/>
      <c r="N552" s="238"/>
      <c r="O552" s="238"/>
      <c r="P552" s="238"/>
      <c r="Q552" s="238"/>
      <c r="R552" s="238"/>
      <c r="S552" s="238"/>
      <c r="T552" s="238"/>
      <c r="U552" s="238"/>
      <c r="V552" s="238"/>
      <c r="W552" s="238"/>
      <c r="X552" s="238"/>
      <c r="Y552" s="238"/>
      <c r="Z552" s="238"/>
    </row>
    <row r="553" spans="1:26" ht="18">
      <c r="A553" s="238"/>
      <c r="B553" s="238"/>
      <c r="C553" s="238"/>
      <c r="D553" s="238"/>
      <c r="E553" s="241"/>
      <c r="F553" s="238"/>
      <c r="G553" s="238"/>
      <c r="H553" s="238"/>
      <c r="I553" s="238"/>
      <c r="J553" s="238"/>
      <c r="K553" s="238"/>
      <c r="L553" s="238"/>
      <c r="M553" s="238"/>
      <c r="N553" s="238"/>
      <c r="O553" s="238"/>
      <c r="P553" s="238"/>
      <c r="Q553" s="238"/>
      <c r="R553" s="238"/>
      <c r="S553" s="238"/>
      <c r="T553" s="238"/>
      <c r="U553" s="238"/>
      <c r="V553" s="238"/>
      <c r="W553" s="238"/>
      <c r="X553" s="238"/>
      <c r="Y553" s="238"/>
      <c r="Z553" s="238"/>
    </row>
    <row r="554" spans="1:26" ht="18">
      <c r="A554" s="238"/>
      <c r="B554" s="238"/>
      <c r="C554" s="238"/>
      <c r="D554" s="238"/>
      <c r="E554" s="241"/>
      <c r="F554" s="238"/>
      <c r="G554" s="238"/>
      <c r="H554" s="238"/>
      <c r="I554" s="238"/>
      <c r="J554" s="238"/>
      <c r="K554" s="238"/>
      <c r="L554" s="238"/>
      <c r="M554" s="238"/>
      <c r="N554" s="238"/>
      <c r="O554" s="238"/>
      <c r="P554" s="238"/>
      <c r="Q554" s="238"/>
      <c r="R554" s="238"/>
      <c r="S554" s="238"/>
      <c r="T554" s="238"/>
      <c r="U554" s="238"/>
      <c r="V554" s="238"/>
      <c r="W554" s="238"/>
      <c r="X554" s="238"/>
      <c r="Y554" s="238"/>
      <c r="Z554" s="238"/>
    </row>
    <row r="555" spans="1:26" ht="18">
      <c r="A555" s="238"/>
      <c r="B555" s="238"/>
      <c r="C555" s="238"/>
      <c r="D555" s="238"/>
      <c r="E555" s="241"/>
      <c r="F555" s="238"/>
      <c r="G555" s="238"/>
      <c r="H555" s="238"/>
      <c r="I555" s="238"/>
      <c r="J555" s="238"/>
      <c r="K555" s="238"/>
      <c r="L555" s="238"/>
      <c r="M555" s="238"/>
      <c r="N555" s="238"/>
      <c r="O555" s="238"/>
      <c r="P555" s="238"/>
      <c r="Q555" s="238"/>
      <c r="R555" s="238"/>
      <c r="S555" s="238"/>
      <c r="T555" s="238"/>
      <c r="U555" s="238"/>
      <c r="V555" s="238"/>
      <c r="W555" s="238"/>
      <c r="X555" s="238"/>
      <c r="Y555" s="238"/>
      <c r="Z555" s="238"/>
    </row>
    <row r="556" spans="1:26" ht="18">
      <c r="A556" s="238"/>
      <c r="B556" s="238"/>
      <c r="C556" s="238"/>
      <c r="D556" s="238"/>
      <c r="E556" s="241"/>
      <c r="F556" s="238"/>
      <c r="G556" s="238"/>
      <c r="H556" s="238"/>
      <c r="I556" s="238"/>
      <c r="J556" s="238"/>
      <c r="K556" s="238"/>
      <c r="L556" s="238"/>
      <c r="M556" s="238"/>
      <c r="N556" s="238"/>
      <c r="O556" s="238"/>
      <c r="P556" s="238"/>
      <c r="Q556" s="238"/>
      <c r="R556" s="238"/>
      <c r="S556" s="238"/>
      <c r="T556" s="238"/>
      <c r="U556" s="238"/>
      <c r="V556" s="238"/>
      <c r="W556" s="238"/>
      <c r="X556" s="238"/>
      <c r="Y556" s="238"/>
      <c r="Z556" s="238"/>
    </row>
    <row r="557" spans="1:26" ht="18">
      <c r="A557" s="238"/>
      <c r="B557" s="238"/>
      <c r="C557" s="238"/>
      <c r="D557" s="238"/>
      <c r="E557" s="241"/>
      <c r="F557" s="238"/>
      <c r="G557" s="238"/>
      <c r="H557" s="238"/>
      <c r="I557" s="238"/>
      <c r="J557" s="238"/>
      <c r="K557" s="238"/>
      <c r="L557" s="238"/>
      <c r="M557" s="238"/>
      <c r="N557" s="238"/>
      <c r="O557" s="238"/>
      <c r="P557" s="238"/>
      <c r="Q557" s="238"/>
      <c r="R557" s="238"/>
      <c r="S557" s="238"/>
      <c r="T557" s="238"/>
      <c r="U557" s="238"/>
      <c r="V557" s="238"/>
      <c r="W557" s="238"/>
      <c r="X557" s="238"/>
      <c r="Y557" s="238"/>
      <c r="Z557" s="238"/>
    </row>
    <row r="558" spans="1:26" ht="18">
      <c r="A558" s="238"/>
      <c r="B558" s="238"/>
      <c r="C558" s="238"/>
      <c r="D558" s="238"/>
      <c r="E558" s="241"/>
      <c r="F558" s="238"/>
      <c r="G558" s="238"/>
      <c r="H558" s="238"/>
      <c r="I558" s="238"/>
      <c r="J558" s="238"/>
      <c r="K558" s="238"/>
      <c r="L558" s="238"/>
      <c r="M558" s="238"/>
      <c r="N558" s="238"/>
      <c r="O558" s="238"/>
      <c r="P558" s="238"/>
      <c r="Q558" s="238"/>
      <c r="R558" s="238"/>
      <c r="S558" s="238"/>
      <c r="T558" s="238"/>
      <c r="U558" s="238"/>
      <c r="V558" s="238"/>
      <c r="W558" s="238"/>
      <c r="X558" s="238"/>
      <c r="Y558" s="238"/>
      <c r="Z558" s="238"/>
    </row>
    <row r="559" spans="1:26" ht="18">
      <c r="A559" s="238"/>
      <c r="B559" s="238"/>
      <c r="C559" s="238"/>
      <c r="D559" s="238"/>
      <c r="E559" s="241"/>
      <c r="F559" s="238"/>
      <c r="G559" s="238"/>
      <c r="H559" s="238"/>
      <c r="I559" s="238"/>
      <c r="J559" s="238"/>
      <c r="K559" s="238"/>
      <c r="L559" s="238"/>
      <c r="M559" s="238"/>
      <c r="N559" s="238"/>
      <c r="O559" s="238"/>
      <c r="P559" s="238"/>
      <c r="Q559" s="238"/>
      <c r="R559" s="238"/>
      <c r="S559" s="238"/>
      <c r="T559" s="238"/>
      <c r="U559" s="238"/>
      <c r="V559" s="238"/>
      <c r="W559" s="238"/>
      <c r="X559" s="238"/>
      <c r="Y559" s="238"/>
      <c r="Z559" s="238"/>
    </row>
    <row r="560" spans="1:26" ht="18">
      <c r="A560" s="238"/>
      <c r="B560" s="238"/>
      <c r="C560" s="238"/>
      <c r="D560" s="238"/>
      <c r="E560" s="241"/>
      <c r="F560" s="238"/>
      <c r="G560" s="238"/>
      <c r="H560" s="238"/>
      <c r="I560" s="238"/>
      <c r="J560" s="238"/>
      <c r="K560" s="238"/>
      <c r="L560" s="238"/>
      <c r="M560" s="238"/>
      <c r="N560" s="238"/>
      <c r="O560" s="238"/>
      <c r="P560" s="238"/>
      <c r="Q560" s="238"/>
      <c r="R560" s="238"/>
      <c r="S560" s="238"/>
      <c r="T560" s="238"/>
      <c r="U560" s="238"/>
      <c r="V560" s="238"/>
      <c r="W560" s="238"/>
      <c r="X560" s="238"/>
      <c r="Y560" s="238"/>
      <c r="Z560" s="238"/>
    </row>
    <row r="561" spans="1:26" ht="18">
      <c r="A561" s="238"/>
      <c r="B561" s="238"/>
      <c r="C561" s="238"/>
      <c r="D561" s="238"/>
      <c r="E561" s="241"/>
      <c r="F561" s="238"/>
      <c r="G561" s="238"/>
      <c r="H561" s="238"/>
      <c r="I561" s="238"/>
      <c r="J561" s="238"/>
      <c r="K561" s="238"/>
      <c r="L561" s="238"/>
      <c r="M561" s="238"/>
      <c r="N561" s="238"/>
      <c r="O561" s="238"/>
      <c r="P561" s="238"/>
      <c r="Q561" s="238"/>
      <c r="R561" s="238"/>
      <c r="S561" s="238"/>
      <c r="T561" s="238"/>
      <c r="U561" s="238"/>
      <c r="V561" s="238"/>
      <c r="W561" s="238"/>
      <c r="X561" s="238"/>
      <c r="Y561" s="238"/>
      <c r="Z561" s="238"/>
    </row>
    <row r="562" spans="1:26" ht="18">
      <c r="A562" s="238"/>
      <c r="B562" s="238"/>
      <c r="C562" s="238"/>
      <c r="D562" s="238"/>
      <c r="E562" s="241"/>
      <c r="F562" s="238"/>
      <c r="G562" s="238"/>
      <c r="H562" s="238"/>
      <c r="I562" s="238"/>
      <c r="J562" s="238"/>
      <c r="K562" s="238"/>
      <c r="L562" s="238"/>
      <c r="M562" s="238"/>
      <c r="N562" s="238"/>
      <c r="O562" s="238"/>
      <c r="P562" s="238"/>
      <c r="Q562" s="238"/>
      <c r="R562" s="238"/>
      <c r="S562" s="238"/>
      <c r="T562" s="238"/>
      <c r="U562" s="238"/>
      <c r="V562" s="238"/>
      <c r="W562" s="238"/>
      <c r="X562" s="238"/>
      <c r="Y562" s="238"/>
      <c r="Z562" s="238"/>
    </row>
    <row r="563" spans="1:26" ht="18">
      <c r="A563" s="238"/>
      <c r="B563" s="238"/>
      <c r="C563" s="238"/>
      <c r="D563" s="238"/>
      <c r="E563" s="241"/>
      <c r="F563" s="238"/>
      <c r="G563" s="238"/>
      <c r="H563" s="238"/>
      <c r="I563" s="238"/>
      <c r="J563" s="238"/>
      <c r="K563" s="238"/>
      <c r="L563" s="238"/>
      <c r="M563" s="238"/>
      <c r="N563" s="238"/>
      <c r="O563" s="238"/>
      <c r="P563" s="238"/>
      <c r="Q563" s="238"/>
      <c r="R563" s="238"/>
      <c r="S563" s="238"/>
      <c r="T563" s="238"/>
      <c r="U563" s="238"/>
      <c r="V563" s="238"/>
      <c r="W563" s="238"/>
      <c r="X563" s="238"/>
      <c r="Y563" s="238"/>
      <c r="Z563" s="238"/>
    </row>
    <row r="564" spans="1:26" ht="18">
      <c r="A564" s="238"/>
      <c r="B564" s="238"/>
      <c r="C564" s="238"/>
      <c r="D564" s="238"/>
      <c r="E564" s="241"/>
      <c r="F564" s="238"/>
      <c r="G564" s="238"/>
      <c r="H564" s="238"/>
      <c r="I564" s="238"/>
      <c r="J564" s="238"/>
      <c r="K564" s="238"/>
      <c r="L564" s="238"/>
      <c r="M564" s="238"/>
      <c r="N564" s="238"/>
      <c r="O564" s="238"/>
      <c r="P564" s="238"/>
      <c r="Q564" s="238"/>
      <c r="R564" s="238"/>
      <c r="S564" s="238"/>
      <c r="T564" s="238"/>
      <c r="U564" s="238"/>
      <c r="V564" s="238"/>
      <c r="W564" s="238"/>
      <c r="X564" s="238"/>
      <c r="Y564" s="238"/>
      <c r="Z564" s="238"/>
    </row>
    <row r="565" spans="1:26" ht="18">
      <c r="A565" s="238"/>
      <c r="B565" s="238"/>
      <c r="C565" s="238"/>
      <c r="D565" s="238"/>
      <c r="E565" s="241"/>
      <c r="F565" s="238"/>
      <c r="G565" s="238"/>
      <c r="H565" s="238"/>
      <c r="I565" s="238"/>
      <c r="J565" s="238"/>
      <c r="K565" s="238"/>
      <c r="L565" s="238"/>
      <c r="M565" s="238"/>
      <c r="N565" s="238"/>
      <c r="O565" s="238"/>
      <c r="P565" s="238"/>
      <c r="Q565" s="238"/>
      <c r="R565" s="238"/>
      <c r="S565" s="238"/>
      <c r="T565" s="238"/>
      <c r="U565" s="238"/>
      <c r="V565" s="238"/>
      <c r="W565" s="238"/>
      <c r="X565" s="238"/>
      <c r="Y565" s="238"/>
      <c r="Z565" s="238"/>
    </row>
    <row r="566" spans="1:26" ht="18">
      <c r="A566" s="238"/>
      <c r="B566" s="238"/>
      <c r="C566" s="238"/>
      <c r="D566" s="238"/>
      <c r="E566" s="241"/>
      <c r="F566" s="238"/>
      <c r="G566" s="238"/>
      <c r="H566" s="238"/>
      <c r="I566" s="238"/>
      <c r="J566" s="238"/>
      <c r="K566" s="238"/>
      <c r="L566" s="238"/>
      <c r="M566" s="238"/>
      <c r="N566" s="238"/>
      <c r="O566" s="238"/>
      <c r="P566" s="238"/>
      <c r="Q566" s="238"/>
      <c r="R566" s="238"/>
      <c r="S566" s="238"/>
      <c r="T566" s="238"/>
      <c r="U566" s="238"/>
      <c r="V566" s="238"/>
      <c r="W566" s="238"/>
      <c r="X566" s="238"/>
      <c r="Y566" s="238"/>
      <c r="Z566" s="238"/>
    </row>
    <row r="567" spans="1:26" ht="18">
      <c r="A567" s="238"/>
      <c r="B567" s="238"/>
      <c r="C567" s="238"/>
      <c r="D567" s="238"/>
      <c r="E567" s="241"/>
      <c r="F567" s="238"/>
      <c r="G567" s="238"/>
      <c r="H567" s="238"/>
      <c r="I567" s="238"/>
      <c r="J567" s="238"/>
      <c r="K567" s="238"/>
      <c r="L567" s="238"/>
      <c r="M567" s="238"/>
      <c r="N567" s="238"/>
      <c r="O567" s="238"/>
      <c r="P567" s="238"/>
      <c r="Q567" s="238"/>
      <c r="R567" s="238"/>
      <c r="S567" s="238"/>
      <c r="T567" s="238"/>
      <c r="U567" s="238"/>
      <c r="V567" s="238"/>
      <c r="W567" s="238"/>
      <c r="X567" s="238"/>
      <c r="Y567" s="238"/>
      <c r="Z567" s="238"/>
    </row>
    <row r="568" spans="1:26" ht="18">
      <c r="A568" s="238"/>
      <c r="B568" s="238"/>
      <c r="C568" s="238"/>
      <c r="D568" s="238"/>
      <c r="E568" s="241"/>
      <c r="F568" s="238"/>
      <c r="G568" s="238"/>
      <c r="H568" s="238"/>
      <c r="I568" s="238"/>
      <c r="J568" s="238"/>
      <c r="K568" s="238"/>
      <c r="L568" s="238"/>
      <c r="M568" s="238"/>
      <c r="N568" s="238"/>
      <c r="O568" s="238"/>
      <c r="P568" s="238"/>
      <c r="Q568" s="238"/>
      <c r="R568" s="238"/>
      <c r="S568" s="238"/>
      <c r="T568" s="238"/>
      <c r="U568" s="238"/>
      <c r="V568" s="238"/>
      <c r="W568" s="238"/>
      <c r="X568" s="238"/>
      <c r="Y568" s="238"/>
      <c r="Z568" s="238"/>
    </row>
    <row r="569" spans="1:26" ht="18">
      <c r="A569" s="238"/>
      <c r="B569" s="238"/>
      <c r="C569" s="238"/>
      <c r="D569" s="238"/>
      <c r="E569" s="241"/>
      <c r="F569" s="238"/>
      <c r="G569" s="238"/>
      <c r="H569" s="238"/>
      <c r="I569" s="238"/>
      <c r="J569" s="238"/>
      <c r="K569" s="238"/>
      <c r="L569" s="238"/>
      <c r="M569" s="238"/>
      <c r="N569" s="238"/>
      <c r="O569" s="238"/>
      <c r="P569" s="238"/>
      <c r="Q569" s="238"/>
      <c r="R569" s="238"/>
      <c r="S569" s="238"/>
      <c r="T569" s="238"/>
      <c r="U569" s="238"/>
      <c r="V569" s="238"/>
      <c r="W569" s="238"/>
      <c r="X569" s="238"/>
      <c r="Y569" s="238"/>
      <c r="Z569" s="238"/>
    </row>
    <row r="570" spans="1:26" ht="18">
      <c r="A570" s="238"/>
      <c r="B570" s="238"/>
      <c r="C570" s="238"/>
      <c r="D570" s="238"/>
      <c r="E570" s="241"/>
      <c r="F570" s="238"/>
      <c r="G570" s="238"/>
      <c r="H570" s="238"/>
      <c r="I570" s="238"/>
      <c r="J570" s="238"/>
      <c r="K570" s="238"/>
      <c r="L570" s="238"/>
      <c r="M570" s="238"/>
      <c r="N570" s="238"/>
      <c r="O570" s="238"/>
      <c r="P570" s="238"/>
      <c r="Q570" s="238"/>
      <c r="R570" s="238"/>
      <c r="S570" s="238"/>
      <c r="T570" s="238"/>
      <c r="U570" s="238"/>
      <c r="V570" s="238"/>
      <c r="W570" s="238"/>
      <c r="X570" s="238"/>
      <c r="Y570" s="238"/>
      <c r="Z570" s="238"/>
    </row>
    <row r="571" spans="1:26" ht="18">
      <c r="A571" s="238"/>
      <c r="B571" s="238"/>
      <c r="C571" s="238"/>
      <c r="D571" s="238"/>
      <c r="E571" s="241"/>
      <c r="F571" s="238"/>
      <c r="G571" s="238"/>
      <c r="H571" s="238"/>
      <c r="I571" s="238"/>
      <c r="J571" s="238"/>
      <c r="K571" s="238"/>
      <c r="L571" s="238"/>
      <c r="M571" s="238"/>
      <c r="N571" s="238"/>
      <c r="O571" s="238"/>
      <c r="P571" s="238"/>
      <c r="Q571" s="238"/>
      <c r="R571" s="238"/>
      <c r="S571" s="238"/>
      <c r="T571" s="238"/>
      <c r="U571" s="238"/>
      <c r="V571" s="238"/>
      <c r="W571" s="238"/>
      <c r="X571" s="238"/>
      <c r="Y571" s="238"/>
      <c r="Z571" s="238"/>
    </row>
    <row r="572" spans="1:26" ht="18">
      <c r="A572" s="238"/>
      <c r="B572" s="238"/>
      <c r="C572" s="238"/>
      <c r="D572" s="238"/>
      <c r="E572" s="241"/>
      <c r="F572" s="238"/>
      <c r="G572" s="238"/>
      <c r="H572" s="238"/>
      <c r="I572" s="238"/>
      <c r="J572" s="238"/>
      <c r="K572" s="238"/>
      <c r="L572" s="238"/>
      <c r="M572" s="238"/>
      <c r="N572" s="238"/>
      <c r="O572" s="238"/>
      <c r="P572" s="238"/>
      <c r="Q572" s="238"/>
      <c r="R572" s="238"/>
      <c r="S572" s="238"/>
      <c r="T572" s="238"/>
      <c r="U572" s="238"/>
      <c r="V572" s="238"/>
      <c r="W572" s="238"/>
      <c r="X572" s="238"/>
      <c r="Y572" s="238"/>
      <c r="Z572" s="238"/>
    </row>
    <row r="573" spans="1:26" ht="18">
      <c r="A573" s="238"/>
      <c r="B573" s="238"/>
      <c r="C573" s="238"/>
      <c r="D573" s="238"/>
      <c r="E573" s="241"/>
      <c r="F573" s="238"/>
      <c r="G573" s="238"/>
      <c r="H573" s="238"/>
      <c r="I573" s="238"/>
      <c r="J573" s="238"/>
      <c r="K573" s="238"/>
      <c r="L573" s="238"/>
      <c r="M573" s="238"/>
      <c r="N573" s="238"/>
      <c r="O573" s="238"/>
      <c r="P573" s="238"/>
      <c r="Q573" s="238"/>
      <c r="R573" s="238"/>
      <c r="S573" s="238"/>
      <c r="T573" s="238"/>
      <c r="U573" s="238"/>
      <c r="V573" s="238"/>
      <c r="W573" s="238"/>
      <c r="X573" s="238"/>
      <c r="Y573" s="238"/>
      <c r="Z573" s="238"/>
    </row>
    <row r="574" spans="1:26" ht="18">
      <c r="A574" s="238"/>
      <c r="B574" s="238"/>
      <c r="C574" s="238"/>
      <c r="D574" s="238"/>
      <c r="E574" s="241"/>
      <c r="F574" s="238"/>
      <c r="G574" s="238"/>
      <c r="H574" s="238"/>
      <c r="I574" s="238"/>
      <c r="J574" s="238"/>
      <c r="K574" s="238"/>
      <c r="L574" s="238"/>
      <c r="M574" s="238"/>
      <c r="N574" s="238"/>
      <c r="O574" s="238"/>
      <c r="P574" s="238"/>
      <c r="Q574" s="238"/>
      <c r="R574" s="238"/>
      <c r="S574" s="238"/>
      <c r="T574" s="238"/>
      <c r="U574" s="238"/>
      <c r="V574" s="238"/>
      <c r="W574" s="238"/>
      <c r="X574" s="238"/>
      <c r="Y574" s="238"/>
      <c r="Z574" s="238"/>
    </row>
    <row r="575" spans="1:26" ht="18">
      <c r="A575" s="238"/>
      <c r="B575" s="238"/>
      <c r="C575" s="238"/>
      <c r="D575" s="238"/>
      <c r="E575" s="241"/>
      <c r="F575" s="238"/>
      <c r="G575" s="238"/>
      <c r="H575" s="238"/>
      <c r="I575" s="238"/>
      <c r="J575" s="238"/>
      <c r="K575" s="238"/>
      <c r="L575" s="238"/>
      <c r="M575" s="238"/>
      <c r="N575" s="238"/>
      <c r="O575" s="238"/>
      <c r="P575" s="238"/>
      <c r="Q575" s="238"/>
      <c r="R575" s="238"/>
      <c r="S575" s="238"/>
      <c r="T575" s="238"/>
      <c r="U575" s="238"/>
      <c r="V575" s="238"/>
      <c r="W575" s="238"/>
      <c r="X575" s="238"/>
      <c r="Y575" s="238"/>
      <c r="Z575" s="238"/>
    </row>
    <row r="576" spans="1:26" ht="18">
      <c r="A576" s="238"/>
      <c r="B576" s="238"/>
      <c r="C576" s="238"/>
      <c r="D576" s="238"/>
      <c r="E576" s="241"/>
      <c r="F576" s="238"/>
      <c r="G576" s="238"/>
      <c r="H576" s="238"/>
      <c r="I576" s="238"/>
      <c r="J576" s="238"/>
      <c r="K576" s="238"/>
      <c r="L576" s="238"/>
      <c r="M576" s="238"/>
      <c r="N576" s="238"/>
      <c r="O576" s="238"/>
      <c r="P576" s="238"/>
      <c r="Q576" s="238"/>
      <c r="R576" s="238"/>
      <c r="S576" s="238"/>
      <c r="T576" s="238"/>
      <c r="U576" s="238"/>
      <c r="V576" s="238"/>
      <c r="W576" s="238"/>
      <c r="X576" s="238"/>
      <c r="Y576" s="238"/>
      <c r="Z576" s="238"/>
    </row>
    <row r="577" spans="1:26" ht="18">
      <c r="A577" s="238"/>
      <c r="B577" s="238"/>
      <c r="C577" s="238"/>
      <c r="D577" s="238"/>
      <c r="E577" s="241"/>
      <c r="F577" s="238"/>
      <c r="G577" s="238"/>
      <c r="H577" s="238"/>
      <c r="I577" s="238"/>
      <c r="J577" s="238"/>
      <c r="K577" s="238"/>
      <c r="L577" s="238"/>
      <c r="M577" s="238"/>
      <c r="N577" s="238"/>
      <c r="O577" s="238"/>
      <c r="P577" s="238"/>
      <c r="Q577" s="238"/>
      <c r="R577" s="238"/>
      <c r="S577" s="238"/>
      <c r="T577" s="238"/>
      <c r="U577" s="238"/>
      <c r="V577" s="238"/>
      <c r="W577" s="238"/>
      <c r="X577" s="238"/>
      <c r="Y577" s="238"/>
      <c r="Z577" s="238"/>
    </row>
    <row r="578" spans="1:26" ht="18">
      <c r="A578" s="238"/>
      <c r="B578" s="238"/>
      <c r="C578" s="238"/>
      <c r="D578" s="238"/>
      <c r="E578" s="241"/>
      <c r="F578" s="238"/>
      <c r="G578" s="238"/>
      <c r="H578" s="238"/>
      <c r="I578" s="238"/>
      <c r="J578" s="238"/>
      <c r="K578" s="238"/>
      <c r="L578" s="238"/>
      <c r="M578" s="238"/>
      <c r="N578" s="238"/>
      <c r="O578" s="238"/>
      <c r="P578" s="238"/>
      <c r="Q578" s="238"/>
      <c r="R578" s="238"/>
      <c r="S578" s="238"/>
      <c r="T578" s="238"/>
      <c r="U578" s="238"/>
      <c r="V578" s="238"/>
      <c r="W578" s="238"/>
      <c r="X578" s="238"/>
      <c r="Y578" s="238"/>
      <c r="Z578" s="238"/>
    </row>
    <row r="579" spans="1:26" ht="18">
      <c r="A579" s="238"/>
      <c r="B579" s="238"/>
      <c r="C579" s="238"/>
      <c r="D579" s="238"/>
      <c r="E579" s="241"/>
      <c r="F579" s="238"/>
      <c r="G579" s="238"/>
      <c r="H579" s="238"/>
      <c r="I579" s="238"/>
      <c r="J579" s="238"/>
      <c r="K579" s="238"/>
      <c r="L579" s="238"/>
      <c r="M579" s="238"/>
      <c r="N579" s="238"/>
      <c r="O579" s="238"/>
      <c r="P579" s="238"/>
      <c r="Q579" s="238"/>
      <c r="R579" s="238"/>
      <c r="S579" s="238"/>
      <c r="T579" s="238"/>
      <c r="U579" s="238"/>
      <c r="V579" s="238"/>
      <c r="W579" s="238"/>
      <c r="X579" s="238"/>
      <c r="Y579" s="238"/>
      <c r="Z579" s="238"/>
    </row>
    <row r="580" spans="1:26" ht="18">
      <c r="A580" s="238"/>
      <c r="B580" s="238"/>
      <c r="C580" s="238"/>
      <c r="D580" s="238"/>
      <c r="E580" s="241"/>
      <c r="F580" s="238"/>
      <c r="G580" s="238"/>
      <c r="H580" s="238"/>
      <c r="I580" s="238"/>
      <c r="J580" s="238"/>
      <c r="K580" s="238"/>
      <c r="L580" s="238"/>
      <c r="M580" s="238"/>
      <c r="N580" s="238"/>
      <c r="O580" s="238"/>
      <c r="P580" s="238"/>
      <c r="Q580" s="238"/>
      <c r="R580" s="238"/>
      <c r="S580" s="238"/>
      <c r="T580" s="238"/>
      <c r="U580" s="238"/>
      <c r="V580" s="238"/>
      <c r="W580" s="238"/>
      <c r="X580" s="238"/>
      <c r="Y580" s="238"/>
      <c r="Z580" s="238"/>
    </row>
    <row r="581" spans="1:26" ht="18">
      <c r="A581" s="238"/>
      <c r="B581" s="238"/>
      <c r="C581" s="238"/>
      <c r="D581" s="238"/>
      <c r="E581" s="241"/>
      <c r="F581" s="238"/>
      <c r="G581" s="238"/>
      <c r="H581" s="238"/>
      <c r="I581" s="238"/>
      <c r="J581" s="238"/>
      <c r="K581" s="238"/>
      <c r="L581" s="238"/>
      <c r="M581" s="238"/>
      <c r="N581" s="238"/>
      <c r="O581" s="238"/>
      <c r="P581" s="238"/>
      <c r="Q581" s="238"/>
      <c r="R581" s="238"/>
      <c r="S581" s="238"/>
      <c r="T581" s="238"/>
      <c r="U581" s="238"/>
      <c r="V581" s="238"/>
      <c r="W581" s="238"/>
      <c r="X581" s="238"/>
      <c r="Y581" s="238"/>
      <c r="Z581" s="238"/>
    </row>
    <row r="582" spans="1:26" ht="18">
      <c r="A582" s="238"/>
      <c r="B582" s="238"/>
      <c r="C582" s="238"/>
      <c r="D582" s="238"/>
      <c r="E582" s="241"/>
      <c r="F582" s="238"/>
      <c r="G582" s="238"/>
      <c r="H582" s="238"/>
      <c r="I582" s="238"/>
      <c r="J582" s="238"/>
      <c r="K582" s="238"/>
      <c r="L582" s="238"/>
      <c r="M582" s="238"/>
      <c r="N582" s="238"/>
      <c r="O582" s="238"/>
      <c r="P582" s="238"/>
      <c r="Q582" s="238"/>
      <c r="R582" s="238"/>
      <c r="S582" s="238"/>
      <c r="T582" s="238"/>
      <c r="U582" s="238"/>
      <c r="V582" s="238"/>
      <c r="W582" s="238"/>
      <c r="X582" s="238"/>
      <c r="Y582" s="238"/>
      <c r="Z582" s="238"/>
    </row>
    <row r="583" spans="1:26" ht="18">
      <c r="A583" s="238"/>
      <c r="B583" s="238"/>
      <c r="C583" s="238"/>
      <c r="D583" s="238"/>
      <c r="E583" s="241"/>
      <c r="F583" s="238"/>
      <c r="G583" s="238"/>
      <c r="H583" s="238"/>
      <c r="I583" s="238"/>
      <c r="J583" s="238"/>
      <c r="K583" s="238"/>
      <c r="L583" s="238"/>
      <c r="M583" s="238"/>
      <c r="N583" s="238"/>
      <c r="O583" s="238"/>
      <c r="P583" s="238"/>
      <c r="Q583" s="238"/>
      <c r="R583" s="238"/>
      <c r="S583" s="238"/>
      <c r="T583" s="238"/>
      <c r="U583" s="238"/>
      <c r="V583" s="238"/>
      <c r="W583" s="238"/>
      <c r="X583" s="238"/>
      <c r="Y583" s="238"/>
      <c r="Z583" s="238"/>
    </row>
    <row r="584" spans="1:26" ht="18">
      <c r="A584" s="238"/>
      <c r="B584" s="238"/>
      <c r="C584" s="238"/>
      <c r="D584" s="238"/>
      <c r="E584" s="241"/>
      <c r="F584" s="238"/>
      <c r="G584" s="238"/>
      <c r="H584" s="238"/>
      <c r="I584" s="238"/>
      <c r="J584" s="238"/>
      <c r="K584" s="238"/>
      <c r="L584" s="238"/>
      <c r="M584" s="238"/>
      <c r="N584" s="238"/>
      <c r="O584" s="238"/>
      <c r="P584" s="238"/>
      <c r="Q584" s="238"/>
      <c r="R584" s="238"/>
      <c r="S584" s="238"/>
      <c r="T584" s="238"/>
      <c r="U584" s="238"/>
      <c r="V584" s="238"/>
      <c r="W584" s="238"/>
      <c r="X584" s="238"/>
      <c r="Y584" s="238"/>
      <c r="Z584" s="238"/>
    </row>
    <row r="585" spans="1:26" ht="18">
      <c r="A585" s="238"/>
      <c r="B585" s="238"/>
      <c r="C585" s="238"/>
      <c r="D585" s="238"/>
      <c r="E585" s="241"/>
      <c r="F585" s="238"/>
      <c r="G585" s="238"/>
      <c r="H585" s="238"/>
      <c r="I585" s="238"/>
      <c r="J585" s="238"/>
      <c r="K585" s="238"/>
      <c r="L585" s="238"/>
      <c r="M585" s="238"/>
      <c r="N585" s="238"/>
      <c r="O585" s="238"/>
      <c r="P585" s="238"/>
      <c r="Q585" s="238"/>
      <c r="R585" s="238"/>
      <c r="S585" s="238"/>
      <c r="T585" s="238"/>
      <c r="U585" s="238"/>
      <c r="V585" s="238"/>
      <c r="W585" s="238"/>
      <c r="X585" s="238"/>
      <c r="Y585" s="238"/>
      <c r="Z585" s="238"/>
    </row>
    <row r="586" spans="1:26" ht="18">
      <c r="A586" s="238"/>
      <c r="B586" s="238"/>
      <c r="C586" s="238"/>
      <c r="D586" s="238"/>
      <c r="E586" s="241"/>
      <c r="F586" s="238"/>
      <c r="G586" s="238"/>
      <c r="H586" s="238"/>
      <c r="I586" s="238"/>
      <c r="J586" s="238"/>
      <c r="K586" s="238"/>
      <c r="L586" s="238"/>
      <c r="M586" s="238"/>
      <c r="N586" s="238"/>
      <c r="O586" s="238"/>
      <c r="P586" s="238"/>
      <c r="Q586" s="238"/>
      <c r="R586" s="238"/>
      <c r="S586" s="238"/>
      <c r="T586" s="238"/>
      <c r="U586" s="238"/>
      <c r="V586" s="238"/>
      <c r="W586" s="238"/>
      <c r="X586" s="238"/>
      <c r="Y586" s="238"/>
      <c r="Z586" s="238"/>
    </row>
    <row r="587" spans="1:26" ht="18">
      <c r="A587" s="238"/>
      <c r="B587" s="238"/>
      <c r="C587" s="238"/>
      <c r="D587" s="238"/>
      <c r="E587" s="241"/>
      <c r="F587" s="238"/>
      <c r="G587" s="238"/>
      <c r="H587" s="238"/>
      <c r="I587" s="238"/>
      <c r="J587" s="238"/>
      <c r="K587" s="238"/>
      <c r="L587" s="238"/>
      <c r="M587" s="238"/>
      <c r="N587" s="238"/>
      <c r="O587" s="238"/>
      <c r="P587" s="238"/>
      <c r="Q587" s="238"/>
      <c r="R587" s="238"/>
      <c r="S587" s="238"/>
      <c r="T587" s="238"/>
      <c r="U587" s="238"/>
      <c r="V587" s="238"/>
      <c r="W587" s="238"/>
      <c r="X587" s="238"/>
      <c r="Y587" s="238"/>
      <c r="Z587" s="238"/>
    </row>
    <row r="588" spans="1:26" ht="18">
      <c r="A588" s="238"/>
      <c r="B588" s="238"/>
      <c r="C588" s="238"/>
      <c r="D588" s="238"/>
      <c r="E588" s="241"/>
      <c r="F588" s="238"/>
      <c r="G588" s="238"/>
      <c r="H588" s="238"/>
      <c r="I588" s="238"/>
      <c r="J588" s="238"/>
      <c r="K588" s="238"/>
      <c r="L588" s="238"/>
      <c r="M588" s="238"/>
      <c r="N588" s="238"/>
      <c r="O588" s="238"/>
      <c r="P588" s="238"/>
      <c r="Q588" s="238"/>
      <c r="R588" s="238"/>
      <c r="S588" s="238"/>
      <c r="T588" s="238"/>
      <c r="U588" s="238"/>
      <c r="V588" s="238"/>
      <c r="W588" s="238"/>
      <c r="X588" s="238"/>
      <c r="Y588" s="238"/>
      <c r="Z588" s="238"/>
    </row>
    <row r="589" spans="1:26" ht="18">
      <c r="A589" s="238"/>
      <c r="B589" s="238"/>
      <c r="C589" s="238"/>
      <c r="D589" s="238"/>
      <c r="E589" s="241"/>
      <c r="F589" s="238"/>
      <c r="G589" s="238"/>
      <c r="H589" s="238"/>
      <c r="I589" s="238"/>
      <c r="J589" s="238"/>
      <c r="K589" s="238"/>
      <c r="L589" s="238"/>
      <c r="M589" s="238"/>
      <c r="N589" s="238"/>
      <c r="O589" s="238"/>
      <c r="P589" s="238"/>
      <c r="Q589" s="238"/>
      <c r="R589" s="238"/>
      <c r="S589" s="238"/>
      <c r="T589" s="238"/>
      <c r="U589" s="238"/>
      <c r="V589" s="238"/>
      <c r="W589" s="238"/>
      <c r="X589" s="238"/>
      <c r="Y589" s="238"/>
      <c r="Z589" s="238"/>
    </row>
    <row r="590" spans="1:26" ht="18">
      <c r="A590" s="238"/>
      <c r="B590" s="238"/>
      <c r="C590" s="238"/>
      <c r="D590" s="238"/>
      <c r="E590" s="241"/>
      <c r="F590" s="238"/>
      <c r="G590" s="238"/>
      <c r="H590" s="238"/>
      <c r="I590" s="238"/>
      <c r="J590" s="238"/>
      <c r="K590" s="238"/>
      <c r="L590" s="238"/>
      <c r="M590" s="238"/>
      <c r="N590" s="238"/>
      <c r="O590" s="238"/>
      <c r="P590" s="238"/>
      <c r="Q590" s="238"/>
      <c r="R590" s="238"/>
      <c r="S590" s="238"/>
      <c r="T590" s="238"/>
      <c r="U590" s="238"/>
      <c r="V590" s="238"/>
      <c r="W590" s="238"/>
      <c r="X590" s="238"/>
      <c r="Y590" s="238"/>
      <c r="Z590" s="238"/>
    </row>
    <row r="591" spans="1:26" ht="18">
      <c r="A591" s="238"/>
      <c r="B591" s="238"/>
      <c r="C591" s="238"/>
      <c r="D591" s="238"/>
      <c r="E591" s="241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38"/>
      <c r="Q591" s="238"/>
      <c r="R591" s="238"/>
      <c r="S591" s="238"/>
      <c r="T591" s="238"/>
      <c r="U591" s="238"/>
      <c r="V591" s="238"/>
      <c r="W591" s="238"/>
      <c r="X591" s="238"/>
      <c r="Y591" s="238"/>
      <c r="Z591" s="238"/>
    </row>
    <row r="592" spans="1:26" ht="18">
      <c r="A592" s="238"/>
      <c r="B592" s="238"/>
      <c r="C592" s="238"/>
      <c r="D592" s="238"/>
      <c r="E592" s="241"/>
      <c r="F592" s="238"/>
      <c r="G592" s="238"/>
      <c r="H592" s="238"/>
      <c r="I592" s="238"/>
      <c r="J592" s="238"/>
      <c r="K592" s="238"/>
      <c r="L592" s="238"/>
      <c r="M592" s="238"/>
      <c r="N592" s="238"/>
      <c r="O592" s="238"/>
      <c r="P592" s="238"/>
      <c r="Q592" s="238"/>
      <c r="R592" s="238"/>
      <c r="S592" s="238"/>
      <c r="T592" s="238"/>
      <c r="U592" s="238"/>
      <c r="V592" s="238"/>
      <c r="W592" s="238"/>
      <c r="X592" s="238"/>
      <c r="Y592" s="238"/>
      <c r="Z592" s="238"/>
    </row>
    <row r="593" spans="1:26" ht="18">
      <c r="A593" s="238"/>
      <c r="B593" s="238"/>
      <c r="C593" s="238"/>
      <c r="D593" s="238"/>
      <c r="E593" s="241"/>
      <c r="F593" s="238"/>
      <c r="G593" s="238"/>
      <c r="H593" s="238"/>
      <c r="I593" s="238"/>
      <c r="J593" s="238"/>
      <c r="K593" s="238"/>
      <c r="L593" s="238"/>
      <c r="M593" s="238"/>
      <c r="N593" s="238"/>
      <c r="O593" s="238"/>
      <c r="P593" s="238"/>
      <c r="Q593" s="238"/>
      <c r="R593" s="238"/>
      <c r="S593" s="238"/>
      <c r="T593" s="238"/>
      <c r="U593" s="238"/>
      <c r="V593" s="238"/>
      <c r="W593" s="238"/>
      <c r="X593" s="238"/>
      <c r="Y593" s="238"/>
      <c r="Z593" s="238"/>
    </row>
    <row r="594" spans="1:26" ht="18">
      <c r="A594" s="238"/>
      <c r="B594" s="238"/>
      <c r="C594" s="238"/>
      <c r="D594" s="238"/>
      <c r="E594" s="241"/>
      <c r="F594" s="238"/>
      <c r="G594" s="238"/>
      <c r="H594" s="238"/>
      <c r="I594" s="238"/>
      <c r="J594" s="238"/>
      <c r="K594" s="238"/>
      <c r="L594" s="238"/>
      <c r="M594" s="238"/>
      <c r="N594" s="238"/>
      <c r="O594" s="238"/>
      <c r="P594" s="238"/>
      <c r="Q594" s="238"/>
      <c r="R594" s="238"/>
      <c r="S594" s="238"/>
      <c r="T594" s="238"/>
      <c r="U594" s="238"/>
      <c r="V594" s="238"/>
      <c r="W594" s="238"/>
      <c r="X594" s="238"/>
      <c r="Y594" s="238"/>
      <c r="Z594" s="238"/>
    </row>
    <row r="595" spans="1:26" ht="18">
      <c r="A595" s="238"/>
      <c r="B595" s="238"/>
      <c r="C595" s="238"/>
      <c r="D595" s="238"/>
      <c r="E595" s="241"/>
      <c r="F595" s="238"/>
      <c r="G595" s="238"/>
      <c r="H595" s="238"/>
      <c r="I595" s="238"/>
      <c r="J595" s="238"/>
      <c r="K595" s="238"/>
      <c r="L595" s="238"/>
      <c r="M595" s="238"/>
      <c r="N595" s="238"/>
      <c r="O595" s="238"/>
      <c r="P595" s="238"/>
      <c r="Q595" s="238"/>
      <c r="R595" s="238"/>
      <c r="S595" s="238"/>
      <c r="T595" s="238"/>
      <c r="U595" s="238"/>
      <c r="V595" s="238"/>
      <c r="W595" s="238"/>
      <c r="X595" s="238"/>
      <c r="Y595" s="238"/>
      <c r="Z595" s="238"/>
    </row>
    <row r="596" spans="1:26" ht="18">
      <c r="A596" s="238"/>
      <c r="B596" s="238"/>
      <c r="C596" s="238"/>
      <c r="D596" s="238"/>
      <c r="E596" s="241"/>
      <c r="F596" s="238"/>
      <c r="G596" s="238"/>
      <c r="H596" s="238"/>
      <c r="I596" s="238"/>
      <c r="J596" s="238"/>
      <c r="K596" s="238"/>
      <c r="L596" s="238"/>
      <c r="M596" s="238"/>
      <c r="N596" s="238"/>
      <c r="O596" s="238"/>
      <c r="P596" s="238"/>
      <c r="Q596" s="238"/>
      <c r="R596" s="238"/>
      <c r="S596" s="238"/>
      <c r="T596" s="238"/>
      <c r="U596" s="238"/>
      <c r="V596" s="238"/>
      <c r="W596" s="238"/>
      <c r="X596" s="238"/>
      <c r="Y596" s="238"/>
      <c r="Z596" s="238"/>
    </row>
    <row r="597" spans="1:26" ht="18">
      <c r="A597" s="238"/>
      <c r="B597" s="238"/>
      <c r="C597" s="238"/>
      <c r="D597" s="238"/>
      <c r="E597" s="241"/>
      <c r="F597" s="238"/>
      <c r="G597" s="238"/>
      <c r="H597" s="238"/>
      <c r="I597" s="238"/>
      <c r="J597" s="238"/>
      <c r="K597" s="238"/>
      <c r="L597" s="238"/>
      <c r="M597" s="238"/>
      <c r="N597" s="238"/>
      <c r="O597" s="238"/>
      <c r="P597" s="238"/>
      <c r="Q597" s="238"/>
      <c r="R597" s="238"/>
      <c r="S597" s="238"/>
      <c r="T597" s="238"/>
      <c r="U597" s="238"/>
      <c r="V597" s="238"/>
      <c r="W597" s="238"/>
      <c r="X597" s="238"/>
      <c r="Y597" s="238"/>
      <c r="Z597" s="238"/>
    </row>
    <row r="598" spans="1:26" ht="18">
      <c r="A598" s="238"/>
      <c r="B598" s="238"/>
      <c r="C598" s="238"/>
      <c r="D598" s="238"/>
      <c r="E598" s="241"/>
      <c r="F598" s="238"/>
      <c r="G598" s="238"/>
      <c r="H598" s="238"/>
      <c r="I598" s="238"/>
      <c r="J598" s="238"/>
      <c r="K598" s="238"/>
      <c r="L598" s="238"/>
      <c r="M598" s="238"/>
      <c r="N598" s="238"/>
      <c r="O598" s="238"/>
      <c r="P598" s="238"/>
      <c r="Q598" s="238"/>
      <c r="R598" s="238"/>
      <c r="S598" s="238"/>
      <c r="T598" s="238"/>
      <c r="U598" s="238"/>
      <c r="V598" s="238"/>
      <c r="W598" s="238"/>
      <c r="X598" s="238"/>
      <c r="Y598" s="238"/>
      <c r="Z598" s="238"/>
    </row>
    <row r="599" spans="1:26" ht="18">
      <c r="A599" s="238"/>
      <c r="B599" s="238"/>
      <c r="C599" s="238"/>
      <c r="D599" s="238"/>
      <c r="E599" s="241"/>
      <c r="F599" s="238"/>
      <c r="G599" s="238"/>
      <c r="H599" s="238"/>
      <c r="I599" s="238"/>
      <c r="J599" s="238"/>
      <c r="K599" s="238"/>
      <c r="L599" s="238"/>
      <c r="M599" s="238"/>
      <c r="N599" s="238"/>
      <c r="O599" s="238"/>
      <c r="P599" s="238"/>
      <c r="Q599" s="238"/>
      <c r="R599" s="238"/>
      <c r="S599" s="238"/>
      <c r="T599" s="238"/>
      <c r="U599" s="238"/>
      <c r="V599" s="238"/>
      <c r="W599" s="238"/>
      <c r="X599" s="238"/>
      <c r="Y599" s="238"/>
      <c r="Z599" s="238"/>
    </row>
    <row r="600" spans="1:26" ht="18">
      <c r="A600" s="238"/>
      <c r="B600" s="238"/>
      <c r="C600" s="238"/>
      <c r="D600" s="238"/>
      <c r="E600" s="241"/>
      <c r="F600" s="238"/>
      <c r="G600" s="238"/>
      <c r="H600" s="238"/>
      <c r="I600" s="238"/>
      <c r="J600" s="238"/>
      <c r="K600" s="238"/>
      <c r="L600" s="238"/>
      <c r="M600" s="238"/>
      <c r="N600" s="238"/>
      <c r="O600" s="238"/>
      <c r="P600" s="238"/>
      <c r="Q600" s="238"/>
      <c r="R600" s="238"/>
      <c r="S600" s="238"/>
      <c r="T600" s="238"/>
      <c r="U600" s="238"/>
      <c r="V600" s="238"/>
      <c r="W600" s="238"/>
      <c r="X600" s="238"/>
      <c r="Y600" s="238"/>
      <c r="Z600" s="238"/>
    </row>
    <row r="601" spans="1:26" ht="18">
      <c r="A601" s="238"/>
      <c r="B601" s="238"/>
      <c r="C601" s="238"/>
      <c r="D601" s="238"/>
      <c r="E601" s="241"/>
      <c r="F601" s="238"/>
      <c r="G601" s="238"/>
      <c r="H601" s="238"/>
      <c r="I601" s="238"/>
      <c r="J601" s="238"/>
      <c r="K601" s="238"/>
      <c r="L601" s="238"/>
      <c r="M601" s="238"/>
      <c r="N601" s="238"/>
      <c r="O601" s="238"/>
      <c r="P601" s="238"/>
      <c r="Q601" s="238"/>
      <c r="R601" s="238"/>
      <c r="S601" s="238"/>
      <c r="T601" s="238"/>
      <c r="U601" s="238"/>
      <c r="V601" s="238"/>
      <c r="W601" s="238"/>
      <c r="X601" s="238"/>
      <c r="Y601" s="238"/>
      <c r="Z601" s="238"/>
    </row>
    <row r="602" spans="1:26" ht="18">
      <c r="A602" s="238"/>
      <c r="B602" s="238"/>
      <c r="C602" s="238"/>
      <c r="D602" s="238"/>
      <c r="E602" s="241"/>
      <c r="F602" s="238"/>
      <c r="G602" s="238"/>
      <c r="H602" s="238"/>
      <c r="I602" s="238"/>
      <c r="J602" s="238"/>
      <c r="K602" s="238"/>
      <c r="L602" s="238"/>
      <c r="M602" s="238"/>
      <c r="N602" s="238"/>
      <c r="O602" s="238"/>
      <c r="P602" s="238"/>
      <c r="Q602" s="238"/>
      <c r="R602" s="238"/>
      <c r="S602" s="238"/>
      <c r="T602" s="238"/>
      <c r="U602" s="238"/>
      <c r="V602" s="238"/>
      <c r="W602" s="238"/>
      <c r="X602" s="238"/>
      <c r="Y602" s="238"/>
      <c r="Z602" s="238"/>
    </row>
    <row r="603" spans="1:26" ht="18">
      <c r="A603" s="238"/>
      <c r="B603" s="238"/>
      <c r="C603" s="238"/>
      <c r="D603" s="238"/>
      <c r="E603" s="241"/>
      <c r="F603" s="238"/>
      <c r="G603" s="238"/>
      <c r="H603" s="238"/>
      <c r="I603" s="238"/>
      <c r="J603" s="238"/>
      <c r="K603" s="238"/>
      <c r="L603" s="238"/>
      <c r="M603" s="238"/>
      <c r="N603" s="238"/>
      <c r="O603" s="238"/>
      <c r="P603" s="238"/>
      <c r="Q603" s="238"/>
      <c r="R603" s="238"/>
      <c r="S603" s="238"/>
      <c r="T603" s="238"/>
      <c r="U603" s="238"/>
      <c r="V603" s="238"/>
      <c r="W603" s="238"/>
      <c r="X603" s="238"/>
      <c r="Y603" s="238"/>
      <c r="Z603" s="238"/>
    </row>
    <row r="604" spans="1:26" ht="18">
      <c r="A604" s="238"/>
      <c r="B604" s="238"/>
      <c r="C604" s="238"/>
      <c r="D604" s="238"/>
      <c r="E604" s="241"/>
      <c r="F604" s="238"/>
      <c r="G604" s="238"/>
      <c r="H604" s="238"/>
      <c r="I604" s="238"/>
      <c r="J604" s="238"/>
      <c r="K604" s="238"/>
      <c r="L604" s="238"/>
      <c r="M604" s="238"/>
      <c r="N604" s="238"/>
      <c r="O604" s="238"/>
      <c r="P604" s="238"/>
      <c r="Q604" s="238"/>
      <c r="R604" s="238"/>
      <c r="S604" s="238"/>
      <c r="T604" s="238"/>
      <c r="U604" s="238"/>
      <c r="V604" s="238"/>
      <c r="W604" s="238"/>
      <c r="X604" s="238"/>
      <c r="Y604" s="238"/>
      <c r="Z604" s="238"/>
    </row>
    <row r="605" spans="1:26" ht="18">
      <c r="A605" s="238"/>
      <c r="B605" s="238"/>
      <c r="C605" s="238"/>
      <c r="D605" s="238"/>
      <c r="E605" s="241"/>
      <c r="F605" s="238"/>
      <c r="G605" s="238"/>
      <c r="H605" s="238"/>
      <c r="I605" s="238"/>
      <c r="J605" s="238"/>
      <c r="K605" s="238"/>
      <c r="L605" s="238"/>
      <c r="M605" s="238"/>
      <c r="N605" s="238"/>
      <c r="O605" s="238"/>
      <c r="P605" s="238"/>
      <c r="Q605" s="238"/>
      <c r="R605" s="238"/>
      <c r="S605" s="238"/>
      <c r="T605" s="238"/>
      <c r="U605" s="238"/>
      <c r="V605" s="238"/>
      <c r="W605" s="238"/>
      <c r="X605" s="238"/>
      <c r="Y605" s="238"/>
      <c r="Z605" s="238"/>
    </row>
    <row r="606" spans="1:26" ht="18">
      <c r="A606" s="238"/>
      <c r="B606" s="238"/>
      <c r="C606" s="238"/>
      <c r="D606" s="238"/>
      <c r="E606" s="241"/>
      <c r="F606" s="238"/>
      <c r="G606" s="238"/>
      <c r="H606" s="238"/>
      <c r="I606" s="238"/>
      <c r="J606" s="238"/>
      <c r="K606" s="238"/>
      <c r="L606" s="238"/>
      <c r="M606" s="238"/>
      <c r="N606" s="238"/>
      <c r="O606" s="238"/>
      <c r="P606" s="238"/>
      <c r="Q606" s="238"/>
      <c r="R606" s="238"/>
      <c r="S606" s="238"/>
      <c r="T606" s="238"/>
      <c r="U606" s="238"/>
      <c r="V606" s="238"/>
      <c r="W606" s="238"/>
      <c r="X606" s="238"/>
      <c r="Y606" s="238"/>
      <c r="Z606" s="238"/>
    </row>
    <row r="607" spans="1:26" ht="18">
      <c r="A607" s="238"/>
      <c r="B607" s="238"/>
      <c r="C607" s="238"/>
      <c r="D607" s="238"/>
      <c r="E607" s="241"/>
      <c r="F607" s="238"/>
      <c r="G607" s="238"/>
      <c r="H607" s="238"/>
      <c r="I607" s="238"/>
      <c r="J607" s="238"/>
      <c r="K607" s="238"/>
      <c r="L607" s="238"/>
      <c r="M607" s="238"/>
      <c r="N607" s="238"/>
      <c r="O607" s="238"/>
      <c r="P607" s="238"/>
      <c r="Q607" s="238"/>
      <c r="R607" s="238"/>
      <c r="S607" s="238"/>
      <c r="T607" s="238"/>
      <c r="U607" s="238"/>
      <c r="V607" s="238"/>
      <c r="W607" s="238"/>
      <c r="X607" s="238"/>
      <c r="Y607" s="238"/>
      <c r="Z607" s="238"/>
    </row>
    <row r="608" spans="1:26" ht="18">
      <c r="A608" s="238"/>
      <c r="B608" s="238"/>
      <c r="C608" s="238"/>
      <c r="D608" s="238"/>
      <c r="E608" s="241"/>
      <c r="F608" s="238"/>
      <c r="G608" s="238"/>
      <c r="H608" s="238"/>
      <c r="I608" s="238"/>
      <c r="J608" s="238"/>
      <c r="K608" s="238"/>
      <c r="L608" s="238"/>
      <c r="M608" s="238"/>
      <c r="N608" s="238"/>
      <c r="O608" s="238"/>
      <c r="P608" s="238"/>
      <c r="Q608" s="238"/>
      <c r="R608" s="238"/>
      <c r="S608" s="238"/>
      <c r="T608" s="238"/>
      <c r="U608" s="238"/>
      <c r="V608" s="238"/>
      <c r="W608" s="238"/>
      <c r="X608" s="238"/>
      <c r="Y608" s="238"/>
      <c r="Z608" s="238"/>
    </row>
    <row r="609" spans="1:26" ht="18">
      <c r="A609" s="238"/>
      <c r="B609" s="238"/>
      <c r="C609" s="238"/>
      <c r="D609" s="238"/>
      <c r="E609" s="241"/>
      <c r="F609" s="238"/>
      <c r="G609" s="238"/>
      <c r="H609" s="238"/>
      <c r="I609" s="238"/>
      <c r="J609" s="238"/>
      <c r="K609" s="238"/>
      <c r="L609" s="238"/>
      <c r="M609" s="238"/>
      <c r="N609" s="238"/>
      <c r="O609" s="238"/>
      <c r="P609" s="238"/>
      <c r="Q609" s="238"/>
      <c r="R609" s="238"/>
      <c r="S609" s="238"/>
      <c r="T609" s="238"/>
      <c r="U609" s="238"/>
      <c r="V609" s="238"/>
      <c r="W609" s="238"/>
      <c r="X609" s="238"/>
      <c r="Y609" s="238"/>
      <c r="Z609" s="238"/>
    </row>
    <row r="610" spans="1:26" ht="18">
      <c r="A610" s="238"/>
      <c r="B610" s="238"/>
      <c r="C610" s="238"/>
      <c r="D610" s="238"/>
      <c r="E610" s="241"/>
      <c r="F610" s="238"/>
      <c r="G610" s="238"/>
      <c r="H610" s="238"/>
      <c r="I610" s="238"/>
      <c r="J610" s="238"/>
      <c r="K610" s="238"/>
      <c r="L610" s="238"/>
      <c r="M610" s="238"/>
      <c r="N610" s="238"/>
      <c r="O610" s="238"/>
      <c r="P610" s="238"/>
      <c r="Q610" s="238"/>
      <c r="R610" s="238"/>
      <c r="S610" s="238"/>
      <c r="T610" s="238"/>
      <c r="U610" s="238"/>
      <c r="V610" s="238"/>
      <c r="W610" s="238"/>
      <c r="X610" s="238"/>
      <c r="Y610" s="238"/>
      <c r="Z610" s="238"/>
    </row>
    <row r="611" spans="1:26" ht="18">
      <c r="A611" s="238"/>
      <c r="B611" s="238"/>
      <c r="C611" s="238"/>
      <c r="D611" s="238"/>
      <c r="E611" s="241"/>
      <c r="F611" s="238"/>
      <c r="G611" s="238"/>
      <c r="H611" s="238"/>
      <c r="I611" s="238"/>
      <c r="J611" s="238"/>
      <c r="K611" s="238"/>
      <c r="L611" s="238"/>
      <c r="M611" s="238"/>
      <c r="N611" s="238"/>
      <c r="O611" s="238"/>
      <c r="P611" s="238"/>
      <c r="Q611" s="238"/>
      <c r="R611" s="238"/>
      <c r="S611" s="238"/>
      <c r="T611" s="238"/>
      <c r="U611" s="238"/>
      <c r="V611" s="238"/>
      <c r="W611" s="238"/>
      <c r="X611" s="238"/>
      <c r="Y611" s="238"/>
      <c r="Z611" s="238"/>
    </row>
    <row r="612" spans="1:26" ht="18">
      <c r="A612" s="238"/>
      <c r="B612" s="238"/>
      <c r="C612" s="238"/>
      <c r="D612" s="238"/>
      <c r="E612" s="241"/>
      <c r="F612" s="238"/>
      <c r="G612" s="238"/>
      <c r="H612" s="238"/>
      <c r="I612" s="238"/>
      <c r="J612" s="238"/>
      <c r="K612" s="238"/>
      <c r="L612" s="238"/>
      <c r="M612" s="238"/>
      <c r="N612" s="238"/>
      <c r="O612" s="238"/>
      <c r="P612" s="238"/>
      <c r="Q612" s="238"/>
      <c r="R612" s="238"/>
      <c r="S612" s="238"/>
      <c r="T612" s="238"/>
      <c r="U612" s="238"/>
      <c r="V612" s="238"/>
      <c r="W612" s="238"/>
      <c r="X612" s="238"/>
      <c r="Y612" s="238"/>
      <c r="Z612" s="238"/>
    </row>
    <row r="613" spans="1:26" ht="18">
      <c r="A613" s="238"/>
      <c r="B613" s="238"/>
      <c r="C613" s="238"/>
      <c r="D613" s="238"/>
      <c r="E613" s="241"/>
      <c r="F613" s="238"/>
      <c r="G613" s="238"/>
      <c r="H613" s="238"/>
      <c r="I613" s="238"/>
      <c r="J613" s="238"/>
      <c r="K613" s="238"/>
      <c r="L613" s="238"/>
      <c r="M613" s="238"/>
      <c r="N613" s="238"/>
      <c r="O613" s="238"/>
      <c r="P613" s="238"/>
      <c r="Q613" s="238"/>
      <c r="R613" s="238"/>
      <c r="S613" s="238"/>
      <c r="T613" s="238"/>
      <c r="U613" s="238"/>
      <c r="V613" s="238"/>
      <c r="W613" s="238"/>
      <c r="X613" s="238"/>
      <c r="Y613" s="238"/>
      <c r="Z613" s="238"/>
    </row>
    <row r="614" spans="1:26" ht="18">
      <c r="A614" s="238"/>
      <c r="B614" s="238"/>
      <c r="C614" s="238"/>
      <c r="D614" s="238"/>
      <c r="E614" s="241"/>
      <c r="F614" s="238"/>
      <c r="G614" s="238"/>
      <c r="H614" s="238"/>
      <c r="I614" s="238"/>
      <c r="J614" s="238"/>
      <c r="K614" s="238"/>
      <c r="L614" s="238"/>
      <c r="M614" s="238"/>
      <c r="N614" s="238"/>
      <c r="O614" s="238"/>
      <c r="P614" s="238"/>
      <c r="Q614" s="238"/>
      <c r="R614" s="238"/>
      <c r="S614" s="238"/>
      <c r="T614" s="238"/>
      <c r="U614" s="238"/>
      <c r="V614" s="238"/>
      <c r="W614" s="238"/>
      <c r="X614" s="238"/>
      <c r="Y614" s="238"/>
      <c r="Z614" s="238"/>
    </row>
    <row r="615" spans="1:26" ht="18">
      <c r="A615" s="238"/>
      <c r="B615" s="238"/>
      <c r="C615" s="238"/>
      <c r="D615" s="238"/>
      <c r="E615" s="241"/>
      <c r="F615" s="238"/>
      <c r="G615" s="238"/>
      <c r="H615" s="238"/>
      <c r="I615" s="238"/>
      <c r="J615" s="238"/>
      <c r="K615" s="238"/>
      <c r="L615" s="238"/>
      <c r="M615" s="238"/>
      <c r="N615" s="238"/>
      <c r="O615" s="238"/>
      <c r="P615" s="238"/>
      <c r="Q615" s="238"/>
      <c r="R615" s="238"/>
      <c r="S615" s="238"/>
      <c r="T615" s="238"/>
      <c r="U615" s="238"/>
      <c r="V615" s="238"/>
      <c r="W615" s="238"/>
      <c r="X615" s="238"/>
      <c r="Y615" s="238"/>
      <c r="Z615" s="238"/>
    </row>
    <row r="616" spans="1:26" ht="18">
      <c r="A616" s="238"/>
      <c r="B616" s="238"/>
      <c r="C616" s="238"/>
      <c r="D616" s="238"/>
      <c r="E616" s="241"/>
      <c r="F616" s="238"/>
      <c r="G616" s="238"/>
      <c r="H616" s="238"/>
      <c r="I616" s="238"/>
      <c r="J616" s="238"/>
      <c r="K616" s="238"/>
      <c r="L616" s="238"/>
      <c r="M616" s="238"/>
      <c r="N616" s="238"/>
      <c r="O616" s="238"/>
      <c r="P616" s="238"/>
      <c r="Q616" s="238"/>
      <c r="R616" s="238"/>
      <c r="S616" s="238"/>
      <c r="T616" s="238"/>
      <c r="U616" s="238"/>
      <c r="V616" s="238"/>
      <c r="W616" s="238"/>
      <c r="X616" s="238"/>
      <c r="Y616" s="238"/>
      <c r="Z616" s="238"/>
    </row>
    <row r="617" spans="1:26" ht="18">
      <c r="A617" s="238"/>
      <c r="B617" s="238"/>
      <c r="C617" s="238"/>
      <c r="D617" s="238"/>
      <c r="E617" s="241"/>
      <c r="F617" s="238"/>
      <c r="G617" s="238"/>
      <c r="H617" s="238"/>
      <c r="I617" s="238"/>
      <c r="J617" s="238"/>
      <c r="K617" s="238"/>
      <c r="L617" s="238"/>
      <c r="M617" s="238"/>
      <c r="N617" s="238"/>
      <c r="O617" s="238"/>
      <c r="P617" s="238"/>
      <c r="Q617" s="238"/>
      <c r="R617" s="238"/>
      <c r="S617" s="238"/>
      <c r="T617" s="238"/>
      <c r="U617" s="238"/>
      <c r="V617" s="238"/>
      <c r="W617" s="238"/>
      <c r="X617" s="238"/>
      <c r="Y617" s="238"/>
      <c r="Z617" s="238"/>
    </row>
    <row r="618" spans="1:26" ht="18">
      <c r="A618" s="238"/>
      <c r="B618" s="238"/>
      <c r="C618" s="238"/>
      <c r="D618" s="238"/>
      <c r="E618" s="241"/>
      <c r="F618" s="238"/>
      <c r="G618" s="238"/>
      <c r="H618" s="238"/>
      <c r="I618" s="238"/>
      <c r="J618" s="238"/>
      <c r="K618" s="238"/>
      <c r="L618" s="238"/>
      <c r="M618" s="238"/>
      <c r="N618" s="238"/>
      <c r="O618" s="238"/>
      <c r="P618" s="238"/>
      <c r="Q618" s="238"/>
      <c r="R618" s="238"/>
      <c r="S618" s="238"/>
      <c r="T618" s="238"/>
      <c r="U618" s="238"/>
      <c r="V618" s="238"/>
      <c r="W618" s="238"/>
      <c r="X618" s="238"/>
      <c r="Y618" s="238"/>
      <c r="Z618" s="238"/>
    </row>
    <row r="619" spans="1:26" ht="18">
      <c r="A619" s="238"/>
      <c r="B619" s="238"/>
      <c r="C619" s="238"/>
      <c r="D619" s="238"/>
      <c r="E619" s="241"/>
      <c r="F619" s="238"/>
      <c r="G619" s="238"/>
      <c r="H619" s="238"/>
      <c r="I619" s="238"/>
      <c r="J619" s="238"/>
      <c r="K619" s="238"/>
      <c r="L619" s="238"/>
      <c r="M619" s="238"/>
      <c r="N619" s="238"/>
      <c r="O619" s="238"/>
      <c r="P619" s="238"/>
      <c r="Q619" s="238"/>
      <c r="R619" s="238"/>
      <c r="S619" s="238"/>
      <c r="T619" s="238"/>
      <c r="U619" s="238"/>
      <c r="V619" s="238"/>
      <c r="W619" s="238"/>
      <c r="X619" s="238"/>
      <c r="Y619" s="238"/>
      <c r="Z619" s="238"/>
    </row>
    <row r="620" spans="1:26" ht="18">
      <c r="A620" s="238"/>
      <c r="B620" s="238"/>
      <c r="C620" s="238"/>
      <c r="D620" s="238"/>
      <c r="E620" s="241"/>
      <c r="F620" s="238"/>
      <c r="G620" s="238"/>
      <c r="H620" s="238"/>
      <c r="I620" s="238"/>
      <c r="J620" s="238"/>
      <c r="K620" s="238"/>
      <c r="L620" s="238"/>
      <c r="M620" s="238"/>
      <c r="N620" s="238"/>
      <c r="O620" s="238"/>
      <c r="P620" s="238"/>
      <c r="Q620" s="238"/>
      <c r="R620" s="238"/>
      <c r="S620" s="238"/>
      <c r="T620" s="238"/>
      <c r="U620" s="238"/>
      <c r="V620" s="238"/>
      <c r="W620" s="238"/>
      <c r="X620" s="238"/>
      <c r="Y620" s="238"/>
      <c r="Z620" s="238"/>
    </row>
    <row r="621" spans="1:26" ht="18">
      <c r="A621" s="238"/>
      <c r="B621" s="238"/>
      <c r="C621" s="238"/>
      <c r="D621" s="238"/>
      <c r="E621" s="241"/>
      <c r="F621" s="238"/>
      <c r="G621" s="238"/>
      <c r="H621" s="238"/>
      <c r="I621" s="238"/>
      <c r="J621" s="238"/>
      <c r="K621" s="238"/>
      <c r="L621" s="238"/>
      <c r="M621" s="238"/>
      <c r="N621" s="238"/>
      <c r="O621" s="238"/>
      <c r="P621" s="238"/>
      <c r="Q621" s="238"/>
      <c r="R621" s="238"/>
      <c r="S621" s="238"/>
      <c r="T621" s="238"/>
      <c r="U621" s="238"/>
      <c r="V621" s="238"/>
      <c r="W621" s="238"/>
      <c r="X621" s="238"/>
      <c r="Y621" s="238"/>
      <c r="Z621" s="238"/>
    </row>
    <row r="622" spans="1:26" ht="18">
      <c r="A622" s="238"/>
      <c r="B622" s="238"/>
      <c r="C622" s="238"/>
      <c r="D622" s="238"/>
      <c r="E622" s="241"/>
      <c r="F622" s="238"/>
      <c r="G622" s="238"/>
      <c r="H622" s="238"/>
      <c r="I622" s="238"/>
      <c r="J622" s="238"/>
      <c r="K622" s="238"/>
      <c r="L622" s="238"/>
      <c r="M622" s="238"/>
      <c r="N622" s="238"/>
      <c r="O622" s="238"/>
      <c r="P622" s="238"/>
      <c r="Q622" s="238"/>
      <c r="R622" s="238"/>
      <c r="S622" s="238"/>
      <c r="T622" s="238"/>
      <c r="U622" s="238"/>
      <c r="V622" s="238"/>
      <c r="W622" s="238"/>
      <c r="X622" s="238"/>
      <c r="Y622" s="238"/>
      <c r="Z622" s="238"/>
    </row>
    <row r="623" spans="1:26" ht="18">
      <c r="A623" s="238"/>
      <c r="B623" s="238"/>
      <c r="C623" s="238"/>
      <c r="D623" s="238"/>
      <c r="E623" s="241"/>
      <c r="F623" s="238"/>
      <c r="G623" s="238"/>
      <c r="H623" s="238"/>
      <c r="I623" s="238"/>
      <c r="J623" s="238"/>
      <c r="K623" s="238"/>
      <c r="L623" s="238"/>
      <c r="M623" s="238"/>
      <c r="N623" s="238"/>
      <c r="O623" s="238"/>
      <c r="P623" s="238"/>
      <c r="Q623" s="238"/>
      <c r="R623" s="238"/>
      <c r="S623" s="238"/>
      <c r="T623" s="238"/>
      <c r="U623" s="238"/>
      <c r="V623" s="238"/>
      <c r="W623" s="238"/>
      <c r="X623" s="238"/>
      <c r="Y623" s="238"/>
      <c r="Z623" s="238"/>
    </row>
    <row r="624" spans="1:26" ht="18">
      <c r="A624" s="238"/>
      <c r="B624" s="238"/>
      <c r="C624" s="238"/>
      <c r="D624" s="238"/>
      <c r="E624" s="241"/>
      <c r="F624" s="238"/>
      <c r="G624" s="238"/>
      <c r="H624" s="238"/>
      <c r="I624" s="238"/>
      <c r="J624" s="238"/>
      <c r="K624" s="238"/>
      <c r="L624" s="238"/>
      <c r="M624" s="238"/>
      <c r="N624" s="238"/>
      <c r="O624" s="238"/>
      <c r="P624" s="238"/>
      <c r="Q624" s="238"/>
      <c r="R624" s="238"/>
      <c r="S624" s="238"/>
      <c r="T624" s="238"/>
      <c r="U624" s="238"/>
      <c r="V624" s="238"/>
      <c r="W624" s="238"/>
      <c r="X624" s="238"/>
      <c r="Y624" s="238"/>
      <c r="Z624" s="238"/>
    </row>
    <row r="625" spans="1:26" ht="18">
      <c r="A625" s="238"/>
      <c r="B625" s="238"/>
      <c r="C625" s="238"/>
      <c r="D625" s="238"/>
      <c r="E625" s="241"/>
      <c r="F625" s="238"/>
      <c r="G625" s="238"/>
      <c r="H625" s="238"/>
      <c r="I625" s="238"/>
      <c r="J625" s="238"/>
      <c r="K625" s="238"/>
      <c r="L625" s="238"/>
      <c r="M625" s="238"/>
      <c r="N625" s="238"/>
      <c r="O625" s="238"/>
      <c r="P625" s="238"/>
      <c r="Q625" s="238"/>
      <c r="R625" s="238"/>
      <c r="S625" s="238"/>
      <c r="T625" s="238"/>
      <c r="U625" s="238"/>
      <c r="V625" s="238"/>
      <c r="W625" s="238"/>
      <c r="X625" s="238"/>
      <c r="Y625" s="238"/>
      <c r="Z625" s="238"/>
    </row>
    <row r="626" spans="1:26" ht="18">
      <c r="A626" s="238"/>
      <c r="B626" s="238"/>
      <c r="C626" s="238"/>
      <c r="D626" s="238"/>
      <c r="E626" s="241"/>
      <c r="F626" s="238"/>
      <c r="G626" s="238"/>
      <c r="H626" s="238"/>
      <c r="I626" s="238"/>
      <c r="J626" s="238"/>
      <c r="K626" s="238"/>
      <c r="L626" s="238"/>
      <c r="M626" s="238"/>
      <c r="N626" s="238"/>
      <c r="O626" s="238"/>
      <c r="P626" s="238"/>
      <c r="Q626" s="238"/>
      <c r="R626" s="238"/>
      <c r="S626" s="238"/>
      <c r="T626" s="238"/>
      <c r="U626" s="238"/>
      <c r="V626" s="238"/>
      <c r="W626" s="238"/>
      <c r="X626" s="238"/>
      <c r="Y626" s="238"/>
      <c r="Z626" s="238"/>
    </row>
    <row r="627" spans="1:26" ht="18">
      <c r="A627" s="238"/>
      <c r="B627" s="238"/>
      <c r="C627" s="238"/>
      <c r="D627" s="238"/>
      <c r="E627" s="241"/>
      <c r="F627" s="238"/>
      <c r="G627" s="238"/>
      <c r="H627" s="238"/>
      <c r="I627" s="238"/>
      <c r="J627" s="238"/>
      <c r="K627" s="238"/>
      <c r="L627" s="238"/>
      <c r="M627" s="238"/>
      <c r="N627" s="238"/>
      <c r="O627" s="238"/>
      <c r="P627" s="238"/>
      <c r="Q627" s="238"/>
      <c r="R627" s="238"/>
      <c r="S627" s="238"/>
      <c r="T627" s="238"/>
      <c r="U627" s="238"/>
      <c r="V627" s="238"/>
      <c r="W627" s="238"/>
      <c r="X627" s="238"/>
      <c r="Y627" s="238"/>
      <c r="Z627" s="238"/>
    </row>
    <row r="628" spans="1:26" ht="18">
      <c r="A628" s="238"/>
      <c r="B628" s="238"/>
      <c r="C628" s="238"/>
      <c r="D628" s="238"/>
      <c r="E628" s="241"/>
      <c r="F628" s="238"/>
      <c r="G628" s="238"/>
      <c r="H628" s="238"/>
      <c r="I628" s="238"/>
      <c r="J628" s="238"/>
      <c r="K628" s="238"/>
      <c r="L628" s="238"/>
      <c r="M628" s="238"/>
      <c r="N628" s="238"/>
      <c r="O628" s="238"/>
      <c r="P628" s="238"/>
      <c r="Q628" s="238"/>
      <c r="R628" s="238"/>
      <c r="S628" s="238"/>
      <c r="T628" s="238"/>
      <c r="U628" s="238"/>
      <c r="V628" s="238"/>
      <c r="W628" s="238"/>
      <c r="X628" s="238"/>
      <c r="Y628" s="238"/>
      <c r="Z628" s="238"/>
    </row>
    <row r="629" spans="1:26" ht="18">
      <c r="A629" s="238"/>
      <c r="B629" s="238"/>
      <c r="C629" s="238"/>
      <c r="D629" s="238"/>
      <c r="E629" s="241"/>
      <c r="F629" s="238"/>
      <c r="G629" s="238"/>
      <c r="H629" s="238"/>
      <c r="I629" s="238"/>
      <c r="J629" s="238"/>
      <c r="K629" s="238"/>
      <c r="L629" s="238"/>
      <c r="M629" s="238"/>
      <c r="N629" s="238"/>
      <c r="O629" s="238"/>
      <c r="P629" s="238"/>
      <c r="Q629" s="238"/>
      <c r="R629" s="238"/>
      <c r="S629" s="238"/>
      <c r="T629" s="238"/>
      <c r="U629" s="238"/>
      <c r="V629" s="238"/>
      <c r="W629" s="238"/>
      <c r="X629" s="238"/>
      <c r="Y629" s="238"/>
      <c r="Z629" s="238"/>
    </row>
    <row r="630" spans="1:26" ht="18">
      <c r="A630" s="238"/>
      <c r="B630" s="238"/>
      <c r="C630" s="238"/>
      <c r="D630" s="238"/>
      <c r="E630" s="241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38"/>
      <c r="Q630" s="238"/>
      <c r="R630" s="238"/>
      <c r="S630" s="238"/>
      <c r="T630" s="238"/>
      <c r="U630" s="238"/>
      <c r="V630" s="238"/>
      <c r="W630" s="238"/>
      <c r="X630" s="238"/>
      <c r="Y630" s="238"/>
      <c r="Z630" s="238"/>
    </row>
    <row r="631" spans="1:26" ht="18">
      <c r="A631" s="238"/>
      <c r="B631" s="238"/>
      <c r="C631" s="238"/>
      <c r="D631" s="238"/>
      <c r="E631" s="241"/>
      <c r="F631" s="238"/>
      <c r="G631" s="238"/>
      <c r="H631" s="238"/>
      <c r="I631" s="238"/>
      <c r="J631" s="238"/>
      <c r="K631" s="238"/>
      <c r="L631" s="238"/>
      <c r="M631" s="238"/>
      <c r="N631" s="238"/>
      <c r="O631" s="238"/>
      <c r="P631" s="238"/>
      <c r="Q631" s="238"/>
      <c r="R631" s="238"/>
      <c r="S631" s="238"/>
      <c r="T631" s="238"/>
      <c r="U631" s="238"/>
      <c r="V631" s="238"/>
      <c r="W631" s="238"/>
      <c r="X631" s="238"/>
      <c r="Y631" s="238"/>
      <c r="Z631" s="238"/>
    </row>
    <row r="632" spans="1:26" ht="18">
      <c r="A632" s="238"/>
      <c r="B632" s="238"/>
      <c r="C632" s="238"/>
      <c r="D632" s="238"/>
      <c r="E632" s="241"/>
      <c r="F632" s="238"/>
      <c r="G632" s="238"/>
      <c r="H632" s="238"/>
      <c r="I632" s="238"/>
      <c r="J632" s="238"/>
      <c r="K632" s="238"/>
      <c r="L632" s="238"/>
      <c r="M632" s="238"/>
      <c r="N632" s="238"/>
      <c r="O632" s="238"/>
      <c r="P632" s="238"/>
      <c r="Q632" s="238"/>
      <c r="R632" s="238"/>
      <c r="S632" s="238"/>
      <c r="T632" s="238"/>
      <c r="U632" s="238"/>
      <c r="V632" s="238"/>
      <c r="W632" s="238"/>
      <c r="X632" s="238"/>
      <c r="Y632" s="238"/>
      <c r="Z632" s="238"/>
    </row>
    <row r="633" spans="1:26" ht="18">
      <c r="A633" s="238"/>
      <c r="B633" s="238"/>
      <c r="C633" s="238"/>
      <c r="D633" s="238"/>
      <c r="E633" s="241"/>
      <c r="F633" s="238"/>
      <c r="G633" s="238"/>
      <c r="H633" s="238"/>
      <c r="I633" s="238"/>
      <c r="J633" s="238"/>
      <c r="K633" s="238"/>
      <c r="L633" s="238"/>
      <c r="M633" s="238"/>
      <c r="N633" s="238"/>
      <c r="O633" s="238"/>
      <c r="P633" s="238"/>
      <c r="Q633" s="238"/>
      <c r="R633" s="238"/>
      <c r="S633" s="238"/>
      <c r="T633" s="238"/>
      <c r="U633" s="238"/>
      <c r="V633" s="238"/>
      <c r="W633" s="238"/>
      <c r="X633" s="238"/>
      <c r="Y633" s="238"/>
      <c r="Z633" s="238"/>
    </row>
    <row r="634" spans="1:26" ht="18">
      <c r="A634" s="238"/>
      <c r="B634" s="238"/>
      <c r="C634" s="238"/>
      <c r="D634" s="238"/>
      <c r="E634" s="241"/>
      <c r="F634" s="238"/>
      <c r="G634" s="238"/>
      <c r="H634" s="238"/>
      <c r="I634" s="238"/>
      <c r="J634" s="238"/>
      <c r="K634" s="238"/>
      <c r="L634" s="238"/>
      <c r="M634" s="238"/>
      <c r="N634" s="238"/>
      <c r="O634" s="238"/>
      <c r="P634" s="238"/>
      <c r="Q634" s="238"/>
      <c r="R634" s="238"/>
      <c r="S634" s="238"/>
      <c r="T634" s="238"/>
      <c r="U634" s="238"/>
      <c r="V634" s="238"/>
      <c r="W634" s="238"/>
      <c r="X634" s="238"/>
      <c r="Y634" s="238"/>
      <c r="Z634" s="238"/>
    </row>
    <row r="635" spans="1:26" ht="18">
      <c r="A635" s="238"/>
      <c r="B635" s="238"/>
      <c r="C635" s="238"/>
      <c r="D635" s="238"/>
      <c r="E635" s="241"/>
      <c r="F635" s="238"/>
      <c r="G635" s="238"/>
      <c r="H635" s="238"/>
      <c r="I635" s="238"/>
      <c r="J635" s="238"/>
      <c r="K635" s="238"/>
      <c r="L635" s="238"/>
      <c r="M635" s="238"/>
      <c r="N635" s="238"/>
      <c r="O635" s="238"/>
      <c r="P635" s="238"/>
      <c r="Q635" s="238"/>
      <c r="R635" s="238"/>
      <c r="S635" s="238"/>
      <c r="T635" s="238"/>
      <c r="U635" s="238"/>
      <c r="V635" s="238"/>
      <c r="W635" s="238"/>
      <c r="X635" s="238"/>
      <c r="Y635" s="238"/>
      <c r="Z635" s="238"/>
    </row>
    <row r="636" spans="1:26" ht="18">
      <c r="A636" s="238"/>
      <c r="B636" s="238"/>
      <c r="C636" s="238"/>
      <c r="D636" s="238"/>
      <c r="E636" s="241"/>
      <c r="F636" s="238"/>
      <c r="G636" s="238"/>
      <c r="H636" s="238"/>
      <c r="I636" s="238"/>
      <c r="J636" s="238"/>
      <c r="K636" s="238"/>
      <c r="L636" s="238"/>
      <c r="M636" s="238"/>
      <c r="N636" s="238"/>
      <c r="O636" s="238"/>
      <c r="P636" s="238"/>
      <c r="Q636" s="238"/>
      <c r="R636" s="238"/>
      <c r="S636" s="238"/>
      <c r="T636" s="238"/>
      <c r="U636" s="238"/>
      <c r="V636" s="238"/>
      <c r="W636" s="238"/>
      <c r="X636" s="238"/>
      <c r="Y636" s="238"/>
      <c r="Z636" s="238"/>
    </row>
    <row r="637" spans="1:26" ht="18">
      <c r="A637" s="238"/>
      <c r="B637" s="238"/>
      <c r="C637" s="238"/>
      <c r="D637" s="238"/>
      <c r="E637" s="241"/>
      <c r="F637" s="238"/>
      <c r="G637" s="238"/>
      <c r="H637" s="238"/>
      <c r="I637" s="238"/>
      <c r="J637" s="238"/>
      <c r="K637" s="238"/>
      <c r="L637" s="238"/>
      <c r="M637" s="238"/>
      <c r="N637" s="238"/>
      <c r="O637" s="238"/>
      <c r="P637" s="238"/>
      <c r="Q637" s="238"/>
      <c r="R637" s="238"/>
      <c r="S637" s="238"/>
      <c r="T637" s="238"/>
      <c r="U637" s="238"/>
      <c r="V637" s="238"/>
      <c r="W637" s="238"/>
      <c r="X637" s="238"/>
      <c r="Y637" s="238"/>
      <c r="Z637" s="238"/>
    </row>
    <row r="638" spans="1:26" ht="18">
      <c r="A638" s="238"/>
      <c r="B638" s="238"/>
      <c r="C638" s="238"/>
      <c r="D638" s="238"/>
      <c r="E638" s="241"/>
      <c r="F638" s="238"/>
      <c r="G638" s="238"/>
      <c r="H638" s="238"/>
      <c r="I638" s="238"/>
      <c r="J638" s="238"/>
      <c r="K638" s="238"/>
      <c r="L638" s="238"/>
      <c r="M638" s="238"/>
      <c r="N638" s="238"/>
      <c r="O638" s="238"/>
      <c r="P638" s="238"/>
      <c r="Q638" s="238"/>
      <c r="R638" s="238"/>
      <c r="S638" s="238"/>
      <c r="T638" s="238"/>
      <c r="U638" s="238"/>
      <c r="V638" s="238"/>
      <c r="W638" s="238"/>
      <c r="X638" s="238"/>
      <c r="Y638" s="238"/>
      <c r="Z638" s="238"/>
    </row>
    <row r="639" spans="1:26" ht="18">
      <c r="A639" s="238"/>
      <c r="B639" s="238"/>
      <c r="C639" s="238"/>
      <c r="D639" s="238"/>
      <c r="E639" s="241"/>
      <c r="F639" s="238"/>
      <c r="G639" s="238"/>
      <c r="H639" s="238"/>
      <c r="I639" s="238"/>
      <c r="J639" s="238"/>
      <c r="K639" s="238"/>
      <c r="L639" s="238"/>
      <c r="M639" s="238"/>
      <c r="N639" s="238"/>
      <c r="O639" s="238"/>
      <c r="P639" s="238"/>
      <c r="Q639" s="238"/>
      <c r="R639" s="238"/>
      <c r="S639" s="238"/>
      <c r="T639" s="238"/>
      <c r="U639" s="238"/>
      <c r="V639" s="238"/>
      <c r="W639" s="238"/>
      <c r="X639" s="238"/>
      <c r="Y639" s="238"/>
      <c r="Z639" s="238"/>
    </row>
    <row r="640" spans="1:26" ht="18">
      <c r="A640" s="238"/>
      <c r="B640" s="238"/>
      <c r="C640" s="238"/>
      <c r="D640" s="238"/>
      <c r="E640" s="241"/>
      <c r="F640" s="238"/>
      <c r="G640" s="238"/>
      <c r="H640" s="238"/>
      <c r="I640" s="238"/>
      <c r="J640" s="238"/>
      <c r="K640" s="238"/>
      <c r="L640" s="238"/>
      <c r="M640" s="238"/>
      <c r="N640" s="238"/>
      <c r="O640" s="238"/>
      <c r="P640" s="238"/>
      <c r="Q640" s="238"/>
      <c r="R640" s="238"/>
      <c r="S640" s="238"/>
      <c r="T640" s="238"/>
      <c r="U640" s="238"/>
      <c r="V640" s="238"/>
      <c r="W640" s="238"/>
      <c r="X640" s="238"/>
      <c r="Y640" s="238"/>
      <c r="Z640" s="238"/>
    </row>
    <row r="641" spans="1:26" ht="18">
      <c r="A641" s="238"/>
      <c r="B641" s="238"/>
      <c r="C641" s="238"/>
      <c r="D641" s="238"/>
      <c r="E641" s="241"/>
      <c r="F641" s="238"/>
      <c r="G641" s="238"/>
      <c r="H641" s="238"/>
      <c r="I641" s="238"/>
      <c r="J641" s="238"/>
      <c r="K641" s="238"/>
      <c r="L641" s="238"/>
      <c r="M641" s="238"/>
      <c r="N641" s="238"/>
      <c r="O641" s="238"/>
      <c r="P641" s="238"/>
      <c r="Q641" s="238"/>
      <c r="R641" s="238"/>
      <c r="S641" s="238"/>
      <c r="T641" s="238"/>
      <c r="U641" s="238"/>
      <c r="V641" s="238"/>
      <c r="W641" s="238"/>
      <c r="X641" s="238"/>
      <c r="Y641" s="238"/>
      <c r="Z641" s="238"/>
    </row>
    <row r="642" spans="1:26" ht="18">
      <c r="A642" s="238"/>
      <c r="B642" s="238"/>
      <c r="C642" s="238"/>
      <c r="D642" s="238"/>
      <c r="E642" s="241"/>
      <c r="F642" s="238"/>
      <c r="G642" s="238"/>
      <c r="H642" s="238"/>
      <c r="I642" s="238"/>
      <c r="J642" s="238"/>
      <c r="K642" s="238"/>
      <c r="L642" s="238"/>
      <c r="M642" s="238"/>
      <c r="N642" s="238"/>
      <c r="O642" s="238"/>
      <c r="P642" s="238"/>
      <c r="Q642" s="238"/>
      <c r="R642" s="238"/>
      <c r="S642" s="238"/>
      <c r="T642" s="238"/>
      <c r="U642" s="238"/>
      <c r="V642" s="238"/>
      <c r="W642" s="238"/>
      <c r="X642" s="238"/>
      <c r="Y642" s="238"/>
      <c r="Z642" s="238"/>
    </row>
    <row r="643" spans="1:26" ht="18">
      <c r="A643" s="238"/>
      <c r="B643" s="238"/>
      <c r="C643" s="238"/>
      <c r="D643" s="238"/>
      <c r="E643" s="241"/>
      <c r="F643" s="238"/>
      <c r="G643" s="238"/>
      <c r="H643" s="238"/>
      <c r="I643" s="238"/>
      <c r="J643" s="238"/>
      <c r="K643" s="238"/>
      <c r="L643" s="238"/>
      <c r="M643" s="238"/>
      <c r="N643" s="238"/>
      <c r="O643" s="238"/>
      <c r="P643" s="238"/>
      <c r="Q643" s="238"/>
      <c r="R643" s="238"/>
      <c r="S643" s="238"/>
      <c r="T643" s="238"/>
      <c r="U643" s="238"/>
      <c r="V643" s="238"/>
      <c r="W643" s="238"/>
      <c r="X643" s="238"/>
      <c r="Y643" s="238"/>
      <c r="Z643" s="238"/>
    </row>
    <row r="644" spans="1:26" ht="18">
      <c r="A644" s="238"/>
      <c r="B644" s="238"/>
      <c r="C644" s="238"/>
      <c r="D644" s="238"/>
      <c r="E644" s="241"/>
      <c r="F644" s="238"/>
      <c r="G644" s="238"/>
      <c r="H644" s="238"/>
      <c r="I644" s="238"/>
      <c r="J644" s="238"/>
      <c r="K644" s="238"/>
      <c r="L644" s="238"/>
      <c r="M644" s="238"/>
      <c r="N644" s="238"/>
      <c r="O644" s="238"/>
      <c r="P644" s="238"/>
      <c r="Q644" s="238"/>
      <c r="R644" s="238"/>
      <c r="S644" s="238"/>
      <c r="T644" s="238"/>
      <c r="U644" s="238"/>
      <c r="V644" s="238"/>
      <c r="W644" s="238"/>
      <c r="X644" s="238"/>
      <c r="Y644" s="238"/>
      <c r="Z644" s="238"/>
    </row>
    <row r="645" spans="1:26" ht="18">
      <c r="A645" s="238"/>
      <c r="B645" s="238"/>
      <c r="C645" s="238"/>
      <c r="D645" s="238"/>
      <c r="E645" s="241"/>
      <c r="F645" s="238"/>
      <c r="G645" s="238"/>
      <c r="H645" s="238"/>
      <c r="I645" s="238"/>
      <c r="J645" s="238"/>
      <c r="K645" s="238"/>
      <c r="L645" s="238"/>
      <c r="M645" s="238"/>
      <c r="N645" s="238"/>
      <c r="O645" s="238"/>
      <c r="P645" s="238"/>
      <c r="Q645" s="238"/>
      <c r="R645" s="238"/>
      <c r="S645" s="238"/>
      <c r="T645" s="238"/>
      <c r="U645" s="238"/>
      <c r="V645" s="238"/>
      <c r="W645" s="238"/>
      <c r="X645" s="238"/>
      <c r="Y645" s="238"/>
      <c r="Z645" s="238"/>
    </row>
    <row r="646" spans="1:26" ht="18">
      <c r="A646" s="238"/>
      <c r="B646" s="238"/>
      <c r="C646" s="238"/>
      <c r="D646" s="238"/>
      <c r="E646" s="241"/>
      <c r="F646" s="238"/>
      <c r="G646" s="238"/>
      <c r="H646" s="238"/>
      <c r="I646" s="238"/>
      <c r="J646" s="238"/>
      <c r="K646" s="238"/>
      <c r="L646" s="238"/>
      <c r="M646" s="238"/>
      <c r="N646" s="238"/>
      <c r="O646" s="238"/>
      <c r="P646" s="238"/>
      <c r="Q646" s="238"/>
      <c r="R646" s="238"/>
      <c r="S646" s="238"/>
      <c r="T646" s="238"/>
      <c r="U646" s="238"/>
      <c r="V646" s="238"/>
      <c r="W646" s="238"/>
      <c r="X646" s="238"/>
      <c r="Y646" s="238"/>
      <c r="Z646" s="238"/>
    </row>
    <row r="647" spans="1:26" ht="18">
      <c r="A647" s="238"/>
      <c r="B647" s="238"/>
      <c r="C647" s="238"/>
      <c r="D647" s="238"/>
      <c r="E647" s="241"/>
      <c r="F647" s="238"/>
      <c r="G647" s="238"/>
      <c r="H647" s="238"/>
      <c r="I647" s="238"/>
      <c r="J647" s="238"/>
      <c r="K647" s="238"/>
      <c r="L647" s="238"/>
      <c r="M647" s="238"/>
      <c r="N647" s="238"/>
      <c r="O647" s="238"/>
      <c r="P647" s="238"/>
      <c r="Q647" s="238"/>
      <c r="R647" s="238"/>
      <c r="S647" s="238"/>
      <c r="T647" s="238"/>
      <c r="U647" s="238"/>
      <c r="V647" s="238"/>
      <c r="W647" s="238"/>
      <c r="X647" s="238"/>
      <c r="Y647" s="238"/>
      <c r="Z647" s="238"/>
    </row>
    <row r="648" spans="1:26" ht="18">
      <c r="A648" s="238"/>
      <c r="B648" s="238"/>
      <c r="C648" s="238"/>
      <c r="D648" s="238"/>
      <c r="E648" s="241"/>
      <c r="F648" s="238"/>
      <c r="G648" s="238"/>
      <c r="H648" s="238"/>
      <c r="I648" s="238"/>
      <c r="J648" s="238"/>
      <c r="K648" s="238"/>
      <c r="L648" s="238"/>
      <c r="M648" s="238"/>
      <c r="N648" s="238"/>
      <c r="O648" s="238"/>
      <c r="P648" s="238"/>
      <c r="Q648" s="238"/>
      <c r="R648" s="238"/>
      <c r="S648" s="238"/>
      <c r="T648" s="238"/>
      <c r="U648" s="238"/>
      <c r="V648" s="238"/>
      <c r="W648" s="238"/>
      <c r="X648" s="238"/>
      <c r="Y648" s="238"/>
      <c r="Z648" s="238"/>
    </row>
    <row r="649" spans="1:26" ht="18">
      <c r="A649" s="238"/>
      <c r="B649" s="238"/>
      <c r="C649" s="238"/>
      <c r="D649" s="238"/>
      <c r="E649" s="241"/>
      <c r="F649" s="238"/>
      <c r="G649" s="238"/>
      <c r="H649" s="238"/>
      <c r="I649" s="238"/>
      <c r="J649" s="238"/>
      <c r="K649" s="238"/>
      <c r="L649" s="238"/>
      <c r="M649" s="238"/>
      <c r="N649" s="238"/>
      <c r="O649" s="238"/>
      <c r="P649" s="238"/>
      <c r="Q649" s="238"/>
      <c r="R649" s="238"/>
      <c r="S649" s="238"/>
      <c r="T649" s="238"/>
      <c r="U649" s="238"/>
      <c r="V649" s="238"/>
      <c r="W649" s="238"/>
      <c r="X649" s="238"/>
      <c r="Y649" s="238"/>
      <c r="Z649" s="238"/>
    </row>
    <row r="650" spans="1:26" ht="18">
      <c r="A650" s="238"/>
      <c r="B650" s="238"/>
      <c r="C650" s="238"/>
      <c r="D650" s="238"/>
      <c r="E650" s="241"/>
      <c r="F650" s="238"/>
      <c r="G650" s="238"/>
      <c r="H650" s="238"/>
      <c r="I650" s="238"/>
      <c r="J650" s="238"/>
      <c r="K650" s="238"/>
      <c r="L650" s="238"/>
      <c r="M650" s="238"/>
      <c r="N650" s="238"/>
      <c r="O650" s="238"/>
      <c r="P650" s="238"/>
      <c r="Q650" s="238"/>
      <c r="R650" s="238"/>
      <c r="S650" s="238"/>
      <c r="T650" s="238"/>
      <c r="U650" s="238"/>
      <c r="V650" s="238"/>
      <c r="W650" s="238"/>
      <c r="X650" s="238"/>
      <c r="Y650" s="238"/>
      <c r="Z650" s="238"/>
    </row>
    <row r="651" spans="1:26" ht="18">
      <c r="A651" s="238"/>
      <c r="B651" s="238"/>
      <c r="C651" s="238"/>
      <c r="D651" s="238"/>
      <c r="E651" s="241"/>
      <c r="F651" s="238"/>
      <c r="G651" s="238"/>
      <c r="H651" s="238"/>
      <c r="I651" s="238"/>
      <c r="J651" s="238"/>
      <c r="K651" s="238"/>
      <c r="L651" s="238"/>
      <c r="M651" s="238"/>
      <c r="N651" s="238"/>
      <c r="O651" s="238"/>
      <c r="P651" s="238"/>
      <c r="Q651" s="238"/>
      <c r="R651" s="238"/>
      <c r="S651" s="238"/>
      <c r="T651" s="238"/>
      <c r="U651" s="238"/>
      <c r="V651" s="238"/>
      <c r="W651" s="238"/>
      <c r="X651" s="238"/>
      <c r="Y651" s="238"/>
      <c r="Z651" s="238"/>
    </row>
    <row r="652" spans="1:26" ht="18">
      <c r="A652" s="238"/>
      <c r="B652" s="238"/>
      <c r="C652" s="238"/>
      <c r="D652" s="238"/>
      <c r="E652" s="241"/>
      <c r="F652" s="238"/>
      <c r="G652" s="238"/>
      <c r="H652" s="238"/>
      <c r="I652" s="238"/>
      <c r="J652" s="238"/>
      <c r="K652" s="238"/>
      <c r="L652" s="238"/>
      <c r="M652" s="238"/>
      <c r="N652" s="238"/>
      <c r="O652" s="238"/>
      <c r="P652" s="238"/>
      <c r="Q652" s="238"/>
      <c r="R652" s="238"/>
      <c r="S652" s="238"/>
      <c r="T652" s="238"/>
      <c r="U652" s="238"/>
      <c r="V652" s="238"/>
      <c r="W652" s="238"/>
      <c r="X652" s="238"/>
      <c r="Y652" s="238"/>
      <c r="Z652" s="238"/>
    </row>
    <row r="653" spans="1:26" ht="18">
      <c r="A653" s="238"/>
      <c r="B653" s="238"/>
      <c r="C653" s="238"/>
      <c r="D653" s="238"/>
      <c r="E653" s="241"/>
      <c r="F653" s="238"/>
      <c r="G653" s="238"/>
      <c r="H653" s="238"/>
      <c r="I653" s="238"/>
      <c r="J653" s="238"/>
      <c r="K653" s="238"/>
      <c r="L653" s="238"/>
      <c r="M653" s="238"/>
      <c r="N653" s="238"/>
      <c r="O653" s="238"/>
      <c r="P653" s="238"/>
      <c r="Q653" s="238"/>
      <c r="R653" s="238"/>
      <c r="S653" s="238"/>
      <c r="T653" s="238"/>
      <c r="U653" s="238"/>
      <c r="V653" s="238"/>
      <c r="W653" s="238"/>
      <c r="X653" s="238"/>
      <c r="Y653" s="238"/>
      <c r="Z653" s="238"/>
    </row>
    <row r="654" spans="1:26" ht="18">
      <c r="A654" s="238"/>
      <c r="B654" s="238"/>
      <c r="C654" s="238"/>
      <c r="D654" s="238"/>
      <c r="E654" s="241"/>
      <c r="F654" s="238"/>
      <c r="G654" s="238"/>
      <c r="H654" s="238"/>
      <c r="I654" s="238"/>
      <c r="J654" s="238"/>
      <c r="K654" s="238"/>
      <c r="L654" s="238"/>
      <c r="M654" s="238"/>
      <c r="N654" s="238"/>
      <c r="O654" s="238"/>
      <c r="P654" s="238"/>
      <c r="Q654" s="238"/>
      <c r="R654" s="238"/>
      <c r="S654" s="238"/>
      <c r="T654" s="238"/>
      <c r="U654" s="238"/>
      <c r="V654" s="238"/>
      <c r="W654" s="238"/>
      <c r="X654" s="238"/>
      <c r="Y654" s="238"/>
      <c r="Z654" s="238"/>
    </row>
    <row r="655" spans="1:26" ht="18">
      <c r="A655" s="238"/>
      <c r="B655" s="238"/>
      <c r="C655" s="238"/>
      <c r="D655" s="238"/>
      <c r="E655" s="241"/>
      <c r="F655" s="238"/>
      <c r="G655" s="238"/>
      <c r="H655" s="238"/>
      <c r="I655" s="238"/>
      <c r="J655" s="238"/>
      <c r="K655" s="238"/>
      <c r="L655" s="238"/>
      <c r="M655" s="238"/>
      <c r="N655" s="238"/>
      <c r="O655" s="238"/>
      <c r="P655" s="238"/>
      <c r="Q655" s="238"/>
      <c r="R655" s="238"/>
      <c r="S655" s="238"/>
      <c r="T655" s="238"/>
      <c r="U655" s="238"/>
      <c r="V655" s="238"/>
      <c r="W655" s="238"/>
      <c r="X655" s="238"/>
      <c r="Y655" s="238"/>
      <c r="Z655" s="238"/>
    </row>
    <row r="656" spans="1:26" ht="18">
      <c r="A656" s="238"/>
      <c r="B656" s="238"/>
      <c r="C656" s="238"/>
      <c r="D656" s="238"/>
      <c r="E656" s="241"/>
      <c r="F656" s="238"/>
      <c r="G656" s="238"/>
      <c r="H656" s="238"/>
      <c r="I656" s="238"/>
      <c r="J656" s="238"/>
      <c r="K656" s="238"/>
      <c r="L656" s="238"/>
      <c r="M656" s="238"/>
      <c r="N656" s="238"/>
      <c r="O656" s="238"/>
      <c r="P656" s="238"/>
      <c r="Q656" s="238"/>
      <c r="R656" s="238"/>
      <c r="S656" s="238"/>
      <c r="T656" s="238"/>
      <c r="U656" s="238"/>
      <c r="V656" s="238"/>
      <c r="W656" s="238"/>
      <c r="X656" s="238"/>
      <c r="Y656" s="238"/>
      <c r="Z656" s="238"/>
    </row>
    <row r="657" spans="1:26" ht="18">
      <c r="A657" s="238"/>
      <c r="B657" s="238"/>
      <c r="C657" s="238"/>
      <c r="D657" s="238"/>
      <c r="E657" s="241"/>
      <c r="F657" s="238"/>
      <c r="G657" s="238"/>
      <c r="H657" s="238"/>
      <c r="I657" s="238"/>
      <c r="J657" s="238"/>
      <c r="K657" s="238"/>
      <c r="L657" s="238"/>
      <c r="M657" s="238"/>
      <c r="N657" s="238"/>
      <c r="O657" s="238"/>
      <c r="P657" s="238"/>
      <c r="Q657" s="238"/>
      <c r="R657" s="238"/>
      <c r="S657" s="238"/>
      <c r="T657" s="238"/>
      <c r="U657" s="238"/>
      <c r="V657" s="238"/>
      <c r="W657" s="238"/>
      <c r="X657" s="238"/>
      <c r="Y657" s="238"/>
      <c r="Z657" s="238"/>
    </row>
    <row r="658" spans="1:26" ht="18">
      <c r="A658" s="238"/>
      <c r="B658" s="238"/>
      <c r="C658" s="238"/>
      <c r="D658" s="238"/>
      <c r="E658" s="241"/>
      <c r="F658" s="238"/>
      <c r="G658" s="238"/>
      <c r="H658" s="238"/>
      <c r="I658" s="238"/>
      <c r="J658" s="238"/>
      <c r="K658" s="238"/>
      <c r="L658" s="238"/>
      <c r="M658" s="238"/>
      <c r="N658" s="238"/>
      <c r="O658" s="238"/>
      <c r="P658" s="238"/>
      <c r="Q658" s="238"/>
      <c r="R658" s="238"/>
      <c r="S658" s="238"/>
      <c r="T658" s="238"/>
      <c r="U658" s="238"/>
      <c r="V658" s="238"/>
      <c r="W658" s="238"/>
      <c r="X658" s="238"/>
      <c r="Y658" s="238"/>
      <c r="Z658" s="238"/>
    </row>
    <row r="659" spans="1:26" ht="18">
      <c r="A659" s="238"/>
      <c r="B659" s="238"/>
      <c r="C659" s="238"/>
      <c r="D659" s="238"/>
      <c r="E659" s="241"/>
      <c r="F659" s="238"/>
      <c r="G659" s="238"/>
      <c r="H659" s="238"/>
      <c r="I659" s="238"/>
      <c r="J659" s="238"/>
      <c r="K659" s="238"/>
      <c r="L659" s="238"/>
      <c r="M659" s="238"/>
      <c r="N659" s="238"/>
      <c r="O659" s="238"/>
      <c r="P659" s="238"/>
      <c r="Q659" s="238"/>
      <c r="R659" s="238"/>
      <c r="S659" s="238"/>
      <c r="T659" s="238"/>
      <c r="U659" s="238"/>
      <c r="V659" s="238"/>
      <c r="W659" s="238"/>
      <c r="X659" s="238"/>
      <c r="Y659" s="238"/>
      <c r="Z659" s="238"/>
    </row>
    <row r="660" spans="1:26" ht="18">
      <c r="A660" s="238"/>
      <c r="B660" s="238"/>
      <c r="C660" s="238"/>
      <c r="D660" s="238"/>
      <c r="E660" s="241"/>
      <c r="F660" s="238"/>
      <c r="G660" s="238"/>
      <c r="H660" s="238"/>
      <c r="I660" s="238"/>
      <c r="J660" s="238"/>
      <c r="K660" s="238"/>
      <c r="L660" s="238"/>
      <c r="M660" s="238"/>
      <c r="N660" s="238"/>
      <c r="O660" s="238"/>
      <c r="P660" s="238"/>
      <c r="Q660" s="238"/>
      <c r="R660" s="238"/>
      <c r="S660" s="238"/>
      <c r="T660" s="238"/>
      <c r="U660" s="238"/>
      <c r="V660" s="238"/>
      <c r="W660" s="238"/>
      <c r="X660" s="238"/>
      <c r="Y660" s="238"/>
      <c r="Z660" s="238"/>
    </row>
    <row r="661" spans="1:26" ht="18">
      <c r="A661" s="238"/>
      <c r="B661" s="238"/>
      <c r="C661" s="238"/>
      <c r="D661" s="238"/>
      <c r="E661" s="241"/>
      <c r="F661" s="238"/>
      <c r="G661" s="238"/>
      <c r="H661" s="238"/>
      <c r="I661" s="238"/>
      <c r="J661" s="238"/>
      <c r="K661" s="238"/>
      <c r="L661" s="238"/>
      <c r="M661" s="238"/>
      <c r="N661" s="238"/>
      <c r="O661" s="238"/>
      <c r="P661" s="238"/>
      <c r="Q661" s="238"/>
      <c r="R661" s="238"/>
      <c r="S661" s="238"/>
      <c r="T661" s="238"/>
      <c r="U661" s="238"/>
      <c r="V661" s="238"/>
      <c r="W661" s="238"/>
      <c r="X661" s="238"/>
      <c r="Y661" s="238"/>
      <c r="Z661" s="238"/>
    </row>
    <row r="662" spans="1:26" ht="18">
      <c r="A662" s="238"/>
      <c r="B662" s="238"/>
      <c r="C662" s="238"/>
      <c r="D662" s="238"/>
      <c r="E662" s="241"/>
      <c r="F662" s="238"/>
      <c r="G662" s="238"/>
      <c r="H662" s="238"/>
      <c r="I662" s="238"/>
      <c r="J662" s="238"/>
      <c r="K662" s="238"/>
      <c r="L662" s="238"/>
      <c r="M662" s="238"/>
      <c r="N662" s="238"/>
      <c r="O662" s="238"/>
      <c r="P662" s="238"/>
      <c r="Q662" s="238"/>
      <c r="R662" s="238"/>
      <c r="S662" s="238"/>
      <c r="T662" s="238"/>
      <c r="U662" s="238"/>
      <c r="V662" s="238"/>
      <c r="W662" s="238"/>
      <c r="X662" s="238"/>
      <c r="Y662" s="238"/>
      <c r="Z662" s="238"/>
    </row>
    <row r="663" spans="1:26" ht="18">
      <c r="A663" s="238"/>
      <c r="B663" s="238"/>
      <c r="C663" s="238"/>
      <c r="D663" s="238"/>
      <c r="E663" s="241"/>
      <c r="F663" s="238"/>
      <c r="G663" s="238"/>
      <c r="H663" s="238"/>
      <c r="I663" s="238"/>
      <c r="J663" s="238"/>
      <c r="K663" s="238"/>
      <c r="L663" s="238"/>
      <c r="M663" s="238"/>
      <c r="N663" s="238"/>
      <c r="O663" s="238"/>
      <c r="P663" s="238"/>
      <c r="Q663" s="238"/>
      <c r="R663" s="238"/>
      <c r="S663" s="238"/>
      <c r="T663" s="238"/>
      <c r="U663" s="238"/>
      <c r="V663" s="238"/>
      <c r="W663" s="238"/>
      <c r="X663" s="238"/>
      <c r="Y663" s="238"/>
      <c r="Z663" s="238"/>
    </row>
    <row r="664" spans="1:26" ht="18">
      <c r="A664" s="238"/>
      <c r="B664" s="238"/>
      <c r="C664" s="238"/>
      <c r="D664" s="238"/>
      <c r="E664" s="241"/>
      <c r="F664" s="238"/>
      <c r="G664" s="238"/>
      <c r="H664" s="238"/>
      <c r="I664" s="238"/>
      <c r="J664" s="238"/>
      <c r="K664" s="238"/>
      <c r="L664" s="238"/>
      <c r="M664" s="238"/>
      <c r="N664" s="238"/>
      <c r="O664" s="238"/>
      <c r="P664" s="238"/>
      <c r="Q664" s="238"/>
      <c r="R664" s="238"/>
      <c r="S664" s="238"/>
      <c r="T664" s="238"/>
      <c r="U664" s="238"/>
      <c r="V664" s="238"/>
      <c r="W664" s="238"/>
      <c r="X664" s="238"/>
      <c r="Y664" s="238"/>
      <c r="Z664" s="238"/>
    </row>
    <row r="665" spans="1:26" ht="18">
      <c r="A665" s="238"/>
      <c r="B665" s="238"/>
      <c r="C665" s="238"/>
      <c r="D665" s="238"/>
      <c r="E665" s="241"/>
      <c r="F665" s="238"/>
      <c r="G665" s="238"/>
      <c r="H665" s="238"/>
      <c r="I665" s="238"/>
      <c r="J665" s="238"/>
      <c r="K665" s="238"/>
      <c r="L665" s="238"/>
      <c r="M665" s="238"/>
      <c r="N665" s="238"/>
      <c r="O665" s="238"/>
      <c r="P665" s="238"/>
      <c r="Q665" s="238"/>
      <c r="R665" s="238"/>
      <c r="S665" s="238"/>
      <c r="T665" s="238"/>
      <c r="U665" s="238"/>
      <c r="V665" s="238"/>
      <c r="W665" s="238"/>
      <c r="X665" s="238"/>
      <c r="Y665" s="238"/>
      <c r="Z665" s="238"/>
    </row>
    <row r="666" spans="1:26" ht="18">
      <c r="A666" s="238"/>
      <c r="B666" s="238"/>
      <c r="C666" s="238"/>
      <c r="D666" s="238"/>
      <c r="E666" s="241"/>
      <c r="F666" s="238"/>
      <c r="G666" s="238"/>
      <c r="H666" s="238"/>
      <c r="I666" s="238"/>
      <c r="J666" s="238"/>
      <c r="K666" s="238"/>
      <c r="L666" s="238"/>
      <c r="M666" s="238"/>
      <c r="N666" s="238"/>
      <c r="O666" s="238"/>
      <c r="P666" s="238"/>
      <c r="Q666" s="238"/>
      <c r="R666" s="238"/>
      <c r="S666" s="238"/>
      <c r="T666" s="238"/>
      <c r="U666" s="238"/>
      <c r="V666" s="238"/>
      <c r="W666" s="238"/>
      <c r="X666" s="238"/>
      <c r="Y666" s="238"/>
      <c r="Z666" s="238"/>
    </row>
    <row r="667" spans="1:26" ht="18">
      <c r="A667" s="238"/>
      <c r="B667" s="238"/>
      <c r="C667" s="238"/>
      <c r="D667" s="238"/>
      <c r="E667" s="241"/>
      <c r="F667" s="238"/>
      <c r="G667" s="238"/>
      <c r="H667" s="238"/>
      <c r="I667" s="238"/>
      <c r="J667" s="238"/>
      <c r="K667" s="238"/>
      <c r="L667" s="238"/>
      <c r="M667" s="238"/>
      <c r="N667" s="238"/>
      <c r="O667" s="238"/>
      <c r="P667" s="238"/>
      <c r="Q667" s="238"/>
      <c r="R667" s="238"/>
      <c r="S667" s="238"/>
      <c r="T667" s="238"/>
      <c r="U667" s="238"/>
      <c r="V667" s="238"/>
      <c r="W667" s="238"/>
      <c r="X667" s="238"/>
      <c r="Y667" s="238"/>
      <c r="Z667" s="238"/>
    </row>
    <row r="668" spans="1:26" ht="18">
      <c r="A668" s="238"/>
      <c r="B668" s="238"/>
      <c r="C668" s="238"/>
      <c r="D668" s="238"/>
      <c r="E668" s="241"/>
      <c r="F668" s="238"/>
      <c r="G668" s="238"/>
      <c r="H668" s="238"/>
      <c r="I668" s="238"/>
      <c r="J668" s="238"/>
      <c r="K668" s="238"/>
      <c r="L668" s="238"/>
      <c r="M668" s="238"/>
      <c r="N668" s="238"/>
      <c r="O668" s="238"/>
      <c r="P668" s="238"/>
      <c r="Q668" s="238"/>
      <c r="R668" s="238"/>
      <c r="S668" s="238"/>
      <c r="T668" s="238"/>
      <c r="U668" s="238"/>
      <c r="V668" s="238"/>
      <c r="W668" s="238"/>
      <c r="X668" s="238"/>
      <c r="Y668" s="238"/>
      <c r="Z668" s="238"/>
    </row>
    <row r="669" spans="1:26" ht="18">
      <c r="A669" s="238"/>
      <c r="B669" s="238"/>
      <c r="C669" s="238"/>
      <c r="D669" s="238"/>
      <c r="E669" s="241"/>
      <c r="F669" s="238"/>
      <c r="G669" s="238"/>
      <c r="H669" s="238"/>
      <c r="I669" s="238"/>
      <c r="J669" s="238"/>
      <c r="K669" s="238"/>
      <c r="L669" s="238"/>
      <c r="M669" s="238"/>
      <c r="N669" s="238"/>
      <c r="O669" s="238"/>
      <c r="P669" s="238"/>
      <c r="Q669" s="238"/>
      <c r="R669" s="238"/>
      <c r="S669" s="238"/>
      <c r="T669" s="238"/>
      <c r="U669" s="238"/>
      <c r="V669" s="238"/>
      <c r="W669" s="238"/>
      <c r="X669" s="238"/>
      <c r="Y669" s="238"/>
      <c r="Z669" s="238"/>
    </row>
    <row r="670" spans="1:26" ht="18">
      <c r="A670" s="238"/>
      <c r="B670" s="238"/>
      <c r="C670" s="238"/>
      <c r="D670" s="238"/>
      <c r="E670" s="241"/>
      <c r="F670" s="238"/>
      <c r="G670" s="238"/>
      <c r="H670" s="238"/>
      <c r="I670" s="238"/>
      <c r="J670" s="238"/>
      <c r="K670" s="238"/>
      <c r="L670" s="238"/>
      <c r="M670" s="238"/>
      <c r="N670" s="238"/>
      <c r="O670" s="238"/>
      <c r="P670" s="238"/>
      <c r="Q670" s="238"/>
      <c r="R670" s="238"/>
      <c r="S670" s="238"/>
      <c r="T670" s="238"/>
      <c r="U670" s="238"/>
      <c r="V670" s="238"/>
      <c r="W670" s="238"/>
      <c r="X670" s="238"/>
      <c r="Y670" s="238"/>
      <c r="Z670" s="238"/>
    </row>
    <row r="671" spans="1:26" ht="18">
      <c r="A671" s="238"/>
      <c r="B671" s="238"/>
      <c r="C671" s="238"/>
      <c r="D671" s="238"/>
      <c r="E671" s="241"/>
      <c r="F671" s="238"/>
      <c r="G671" s="238"/>
      <c r="H671" s="238"/>
      <c r="I671" s="238"/>
      <c r="J671" s="238"/>
      <c r="K671" s="238"/>
      <c r="L671" s="238"/>
      <c r="M671" s="238"/>
      <c r="N671" s="238"/>
      <c r="O671" s="238"/>
      <c r="P671" s="238"/>
      <c r="Q671" s="238"/>
      <c r="R671" s="238"/>
      <c r="S671" s="238"/>
      <c r="T671" s="238"/>
      <c r="U671" s="238"/>
      <c r="V671" s="238"/>
      <c r="W671" s="238"/>
      <c r="X671" s="238"/>
      <c r="Y671" s="238"/>
      <c r="Z671" s="238"/>
    </row>
    <row r="672" spans="1:26" ht="18">
      <c r="A672" s="238"/>
      <c r="B672" s="238"/>
      <c r="C672" s="238"/>
      <c r="D672" s="238"/>
      <c r="E672" s="241"/>
      <c r="F672" s="238"/>
      <c r="G672" s="238"/>
      <c r="H672" s="238"/>
      <c r="I672" s="238"/>
      <c r="J672" s="238"/>
      <c r="K672" s="238"/>
      <c r="L672" s="238"/>
      <c r="M672" s="238"/>
      <c r="N672" s="238"/>
      <c r="O672" s="238"/>
      <c r="P672" s="238"/>
      <c r="Q672" s="238"/>
      <c r="R672" s="238"/>
      <c r="S672" s="238"/>
      <c r="T672" s="238"/>
      <c r="U672" s="238"/>
      <c r="V672" s="238"/>
      <c r="W672" s="238"/>
      <c r="X672" s="238"/>
      <c r="Y672" s="238"/>
      <c r="Z672" s="238"/>
    </row>
    <row r="673" spans="1:26" ht="18">
      <c r="A673" s="238"/>
      <c r="B673" s="238"/>
      <c r="C673" s="238"/>
      <c r="D673" s="238"/>
      <c r="E673" s="241"/>
      <c r="F673" s="238"/>
      <c r="G673" s="238"/>
      <c r="H673" s="238"/>
      <c r="I673" s="238"/>
      <c r="J673" s="238"/>
      <c r="K673" s="238"/>
      <c r="L673" s="238"/>
      <c r="M673" s="238"/>
      <c r="N673" s="238"/>
      <c r="O673" s="238"/>
      <c r="P673" s="238"/>
      <c r="Q673" s="238"/>
      <c r="R673" s="238"/>
      <c r="S673" s="238"/>
      <c r="T673" s="238"/>
      <c r="U673" s="238"/>
      <c r="V673" s="238"/>
      <c r="W673" s="238"/>
      <c r="X673" s="238"/>
      <c r="Y673" s="238"/>
      <c r="Z673" s="238"/>
    </row>
    <row r="674" spans="1:26" ht="18">
      <c r="A674" s="238"/>
      <c r="B674" s="238"/>
      <c r="C674" s="238"/>
      <c r="D674" s="238"/>
      <c r="E674" s="241"/>
      <c r="F674" s="238"/>
      <c r="G674" s="238"/>
      <c r="H674" s="238"/>
      <c r="I674" s="238"/>
      <c r="J674" s="238"/>
      <c r="K674" s="238"/>
      <c r="L674" s="238"/>
      <c r="M674" s="238"/>
      <c r="N674" s="238"/>
      <c r="O674" s="238"/>
      <c r="P674" s="238"/>
      <c r="Q674" s="238"/>
      <c r="R674" s="238"/>
      <c r="S674" s="238"/>
      <c r="T674" s="238"/>
      <c r="U674" s="238"/>
      <c r="V674" s="238"/>
      <c r="W674" s="238"/>
      <c r="X674" s="238"/>
      <c r="Y674" s="238"/>
      <c r="Z674" s="238"/>
    </row>
    <row r="675" spans="1:26" ht="18">
      <c r="A675" s="238"/>
      <c r="B675" s="238"/>
      <c r="C675" s="238"/>
      <c r="D675" s="238"/>
      <c r="E675" s="241"/>
      <c r="F675" s="238"/>
      <c r="G675" s="238"/>
      <c r="H675" s="238"/>
      <c r="I675" s="238"/>
      <c r="J675" s="238"/>
      <c r="K675" s="238"/>
      <c r="L675" s="238"/>
      <c r="M675" s="238"/>
      <c r="N675" s="238"/>
      <c r="O675" s="238"/>
      <c r="P675" s="238"/>
      <c r="Q675" s="238"/>
      <c r="R675" s="238"/>
      <c r="S675" s="238"/>
      <c r="T675" s="238"/>
      <c r="U675" s="238"/>
      <c r="V675" s="238"/>
      <c r="W675" s="238"/>
      <c r="X675" s="238"/>
      <c r="Y675" s="238"/>
      <c r="Z675" s="238"/>
    </row>
    <row r="676" spans="1:26" ht="18">
      <c r="A676" s="238"/>
      <c r="B676" s="238"/>
      <c r="C676" s="238"/>
      <c r="D676" s="238"/>
      <c r="E676" s="241"/>
      <c r="F676" s="238"/>
      <c r="G676" s="238"/>
      <c r="H676" s="238"/>
      <c r="I676" s="238"/>
      <c r="J676" s="238"/>
      <c r="K676" s="238"/>
      <c r="L676" s="238"/>
      <c r="M676" s="238"/>
      <c r="N676" s="238"/>
      <c r="O676" s="238"/>
      <c r="P676" s="238"/>
      <c r="Q676" s="238"/>
      <c r="R676" s="238"/>
      <c r="S676" s="238"/>
      <c r="T676" s="238"/>
      <c r="U676" s="238"/>
      <c r="V676" s="238"/>
      <c r="W676" s="238"/>
      <c r="X676" s="238"/>
      <c r="Y676" s="238"/>
      <c r="Z676" s="238"/>
    </row>
    <row r="677" spans="1:26" ht="18">
      <c r="A677" s="238"/>
      <c r="B677" s="238"/>
      <c r="C677" s="238"/>
      <c r="D677" s="238"/>
      <c r="E677" s="241"/>
      <c r="F677" s="238"/>
      <c r="G677" s="238"/>
      <c r="H677" s="238"/>
      <c r="I677" s="238"/>
      <c r="J677" s="238"/>
      <c r="K677" s="238"/>
      <c r="L677" s="238"/>
      <c r="M677" s="238"/>
      <c r="N677" s="238"/>
      <c r="O677" s="238"/>
      <c r="P677" s="238"/>
      <c r="Q677" s="238"/>
      <c r="R677" s="238"/>
      <c r="S677" s="238"/>
      <c r="T677" s="238"/>
      <c r="U677" s="238"/>
      <c r="V677" s="238"/>
      <c r="W677" s="238"/>
      <c r="X677" s="238"/>
      <c r="Y677" s="238"/>
      <c r="Z677" s="238"/>
    </row>
    <row r="678" spans="1:26" ht="18">
      <c r="A678" s="238"/>
      <c r="B678" s="238"/>
      <c r="C678" s="238"/>
      <c r="D678" s="238"/>
      <c r="E678" s="241"/>
      <c r="F678" s="238"/>
      <c r="G678" s="238"/>
      <c r="H678" s="238"/>
      <c r="I678" s="238"/>
      <c r="J678" s="238"/>
      <c r="K678" s="238"/>
      <c r="L678" s="238"/>
      <c r="M678" s="238"/>
      <c r="N678" s="238"/>
      <c r="O678" s="238"/>
      <c r="P678" s="238"/>
      <c r="Q678" s="238"/>
      <c r="R678" s="238"/>
      <c r="S678" s="238"/>
      <c r="T678" s="238"/>
      <c r="U678" s="238"/>
      <c r="V678" s="238"/>
      <c r="W678" s="238"/>
      <c r="X678" s="238"/>
      <c r="Y678" s="238"/>
      <c r="Z678" s="238"/>
    </row>
    <row r="679" spans="1:26" ht="18">
      <c r="A679" s="238"/>
      <c r="B679" s="238"/>
      <c r="C679" s="238"/>
      <c r="D679" s="238"/>
      <c r="E679" s="241"/>
      <c r="F679" s="238"/>
      <c r="G679" s="238"/>
      <c r="H679" s="238"/>
      <c r="I679" s="238"/>
      <c r="J679" s="238"/>
      <c r="K679" s="238"/>
      <c r="L679" s="238"/>
      <c r="M679" s="238"/>
      <c r="N679" s="238"/>
      <c r="O679" s="238"/>
      <c r="P679" s="238"/>
      <c r="Q679" s="238"/>
      <c r="R679" s="238"/>
      <c r="S679" s="238"/>
      <c r="T679" s="238"/>
      <c r="U679" s="238"/>
      <c r="V679" s="238"/>
      <c r="W679" s="238"/>
      <c r="X679" s="238"/>
      <c r="Y679" s="238"/>
      <c r="Z679" s="238"/>
    </row>
    <row r="680" spans="1:26" ht="18">
      <c r="A680" s="238"/>
      <c r="B680" s="238"/>
      <c r="C680" s="238"/>
      <c r="D680" s="238"/>
      <c r="E680" s="241"/>
      <c r="F680" s="238"/>
      <c r="G680" s="238"/>
      <c r="H680" s="238"/>
      <c r="I680" s="238"/>
      <c r="J680" s="238"/>
      <c r="K680" s="238"/>
      <c r="L680" s="238"/>
      <c r="M680" s="238"/>
      <c r="N680" s="238"/>
      <c r="O680" s="238"/>
      <c r="P680" s="238"/>
      <c r="Q680" s="238"/>
      <c r="R680" s="238"/>
      <c r="S680" s="238"/>
      <c r="T680" s="238"/>
      <c r="U680" s="238"/>
      <c r="V680" s="238"/>
      <c r="W680" s="238"/>
      <c r="X680" s="238"/>
      <c r="Y680" s="238"/>
      <c r="Z680" s="238"/>
    </row>
    <row r="681" spans="1:26" ht="18">
      <c r="A681" s="238"/>
      <c r="B681" s="238"/>
      <c r="C681" s="238"/>
      <c r="D681" s="238"/>
      <c r="E681" s="241"/>
      <c r="F681" s="238"/>
      <c r="G681" s="238"/>
      <c r="H681" s="238"/>
      <c r="I681" s="238"/>
      <c r="J681" s="238"/>
      <c r="K681" s="238"/>
      <c r="L681" s="238"/>
      <c r="M681" s="238"/>
      <c r="N681" s="238"/>
      <c r="O681" s="238"/>
      <c r="P681" s="238"/>
      <c r="Q681" s="238"/>
      <c r="R681" s="238"/>
      <c r="S681" s="238"/>
      <c r="T681" s="238"/>
      <c r="U681" s="238"/>
      <c r="V681" s="238"/>
      <c r="W681" s="238"/>
      <c r="X681" s="238"/>
      <c r="Y681" s="238"/>
      <c r="Z681" s="238"/>
    </row>
    <row r="682" spans="1:26" ht="18">
      <c r="A682" s="238"/>
      <c r="B682" s="238"/>
      <c r="C682" s="238"/>
      <c r="D682" s="238"/>
      <c r="E682" s="241"/>
      <c r="F682" s="238"/>
      <c r="G682" s="238"/>
      <c r="H682" s="238"/>
      <c r="I682" s="238"/>
      <c r="J682" s="238"/>
      <c r="K682" s="238"/>
      <c r="L682" s="238"/>
      <c r="M682" s="238"/>
      <c r="N682" s="238"/>
      <c r="O682" s="238"/>
      <c r="P682" s="238"/>
      <c r="Q682" s="238"/>
      <c r="R682" s="238"/>
      <c r="S682" s="238"/>
      <c r="T682" s="238"/>
      <c r="U682" s="238"/>
      <c r="V682" s="238"/>
      <c r="W682" s="238"/>
      <c r="X682" s="238"/>
      <c r="Y682" s="238"/>
      <c r="Z682" s="238"/>
    </row>
    <row r="683" spans="1:26" ht="18">
      <c r="A683" s="238"/>
      <c r="B683" s="238"/>
      <c r="C683" s="238"/>
      <c r="D683" s="238"/>
      <c r="E683" s="241"/>
      <c r="F683" s="238"/>
      <c r="G683" s="238"/>
      <c r="H683" s="238"/>
      <c r="I683" s="238"/>
      <c r="J683" s="238"/>
      <c r="K683" s="238"/>
      <c r="L683" s="238"/>
      <c r="M683" s="238"/>
      <c r="N683" s="238"/>
      <c r="O683" s="238"/>
      <c r="P683" s="238"/>
      <c r="Q683" s="238"/>
      <c r="R683" s="238"/>
      <c r="S683" s="238"/>
      <c r="T683" s="238"/>
      <c r="U683" s="238"/>
      <c r="V683" s="238"/>
      <c r="W683" s="238"/>
      <c r="X683" s="238"/>
      <c r="Y683" s="238"/>
      <c r="Z683" s="238"/>
    </row>
    <row r="684" spans="1:26" ht="18">
      <c r="A684" s="238"/>
      <c r="B684" s="238"/>
      <c r="C684" s="238"/>
      <c r="D684" s="238"/>
      <c r="E684" s="241"/>
      <c r="F684" s="238"/>
      <c r="G684" s="238"/>
      <c r="H684" s="238"/>
      <c r="I684" s="238"/>
      <c r="J684" s="238"/>
      <c r="K684" s="238"/>
      <c r="L684" s="238"/>
      <c r="M684" s="238"/>
      <c r="N684" s="238"/>
      <c r="O684" s="238"/>
      <c r="P684" s="238"/>
      <c r="Q684" s="238"/>
      <c r="R684" s="238"/>
      <c r="S684" s="238"/>
      <c r="T684" s="238"/>
      <c r="U684" s="238"/>
      <c r="V684" s="238"/>
      <c r="W684" s="238"/>
      <c r="X684" s="238"/>
      <c r="Y684" s="238"/>
      <c r="Z684" s="238"/>
    </row>
    <row r="685" spans="1:26" ht="18">
      <c r="A685" s="238"/>
      <c r="B685" s="238"/>
      <c r="C685" s="238"/>
      <c r="D685" s="238"/>
      <c r="E685" s="241"/>
      <c r="F685" s="238"/>
      <c r="G685" s="238"/>
      <c r="H685" s="238"/>
      <c r="I685" s="238"/>
      <c r="J685" s="238"/>
      <c r="K685" s="238"/>
      <c r="L685" s="238"/>
      <c r="M685" s="238"/>
      <c r="N685" s="238"/>
      <c r="O685" s="238"/>
      <c r="P685" s="238"/>
      <c r="Q685" s="238"/>
      <c r="R685" s="238"/>
      <c r="S685" s="238"/>
      <c r="T685" s="238"/>
      <c r="U685" s="238"/>
      <c r="V685" s="238"/>
      <c r="W685" s="238"/>
      <c r="X685" s="238"/>
      <c r="Y685" s="238"/>
      <c r="Z685" s="238"/>
    </row>
    <row r="686" spans="1:26" ht="18">
      <c r="A686" s="238"/>
      <c r="B686" s="238"/>
      <c r="C686" s="238"/>
      <c r="D686" s="238"/>
      <c r="E686" s="241"/>
      <c r="F686" s="238"/>
      <c r="G686" s="238"/>
      <c r="H686" s="238"/>
      <c r="I686" s="238"/>
      <c r="J686" s="238"/>
      <c r="K686" s="238"/>
      <c r="L686" s="238"/>
      <c r="M686" s="238"/>
      <c r="N686" s="238"/>
      <c r="O686" s="238"/>
      <c r="P686" s="238"/>
      <c r="Q686" s="238"/>
      <c r="R686" s="238"/>
      <c r="S686" s="238"/>
      <c r="T686" s="238"/>
      <c r="U686" s="238"/>
      <c r="V686" s="238"/>
      <c r="W686" s="238"/>
      <c r="X686" s="238"/>
      <c r="Y686" s="238"/>
      <c r="Z686" s="238"/>
    </row>
    <row r="687" spans="1:26" ht="18">
      <c r="A687" s="238"/>
      <c r="B687" s="238"/>
      <c r="C687" s="238"/>
      <c r="D687" s="238"/>
      <c r="E687" s="241"/>
      <c r="F687" s="238"/>
      <c r="G687" s="238"/>
      <c r="H687" s="238"/>
      <c r="I687" s="238"/>
      <c r="J687" s="238"/>
      <c r="K687" s="238"/>
      <c r="L687" s="238"/>
      <c r="M687" s="238"/>
      <c r="N687" s="238"/>
      <c r="O687" s="238"/>
      <c r="P687" s="238"/>
      <c r="Q687" s="238"/>
      <c r="R687" s="238"/>
      <c r="S687" s="238"/>
      <c r="T687" s="238"/>
      <c r="U687" s="238"/>
      <c r="V687" s="238"/>
      <c r="W687" s="238"/>
      <c r="X687" s="238"/>
      <c r="Y687" s="238"/>
      <c r="Z687" s="238"/>
    </row>
    <row r="688" spans="1:26" ht="18">
      <c r="A688" s="238"/>
      <c r="B688" s="238"/>
      <c r="C688" s="238"/>
      <c r="D688" s="238"/>
      <c r="E688" s="241"/>
      <c r="F688" s="238"/>
      <c r="G688" s="238"/>
      <c r="H688" s="238"/>
      <c r="I688" s="238"/>
      <c r="J688" s="238"/>
      <c r="K688" s="238"/>
      <c r="L688" s="238"/>
      <c r="M688" s="238"/>
      <c r="N688" s="238"/>
      <c r="O688" s="238"/>
      <c r="P688" s="238"/>
      <c r="Q688" s="238"/>
      <c r="R688" s="238"/>
      <c r="S688" s="238"/>
      <c r="T688" s="238"/>
      <c r="U688" s="238"/>
      <c r="V688" s="238"/>
      <c r="W688" s="238"/>
      <c r="X688" s="238"/>
      <c r="Y688" s="238"/>
      <c r="Z688" s="238"/>
    </row>
    <row r="689" spans="1:26" ht="18">
      <c r="A689" s="238"/>
      <c r="B689" s="238"/>
      <c r="C689" s="238"/>
      <c r="D689" s="238"/>
      <c r="E689" s="241"/>
      <c r="F689" s="238"/>
      <c r="G689" s="238"/>
      <c r="H689" s="238"/>
      <c r="I689" s="238"/>
      <c r="J689" s="238"/>
      <c r="K689" s="238"/>
      <c r="L689" s="238"/>
      <c r="M689" s="238"/>
      <c r="N689" s="238"/>
      <c r="O689" s="238"/>
      <c r="P689" s="238"/>
      <c r="Q689" s="238"/>
      <c r="R689" s="238"/>
      <c r="S689" s="238"/>
      <c r="T689" s="238"/>
      <c r="U689" s="238"/>
      <c r="V689" s="238"/>
      <c r="W689" s="238"/>
      <c r="X689" s="238"/>
      <c r="Y689" s="238"/>
      <c r="Z689" s="238"/>
    </row>
    <row r="690" spans="1:26" ht="18">
      <c r="A690" s="238"/>
      <c r="B690" s="238"/>
      <c r="C690" s="238"/>
      <c r="D690" s="238"/>
      <c r="E690" s="241"/>
      <c r="F690" s="238"/>
      <c r="G690" s="238"/>
      <c r="H690" s="238"/>
      <c r="I690" s="238"/>
      <c r="J690" s="238"/>
      <c r="K690" s="238"/>
      <c r="L690" s="238"/>
      <c r="M690" s="238"/>
      <c r="N690" s="238"/>
      <c r="O690" s="238"/>
      <c r="P690" s="238"/>
      <c r="Q690" s="238"/>
      <c r="R690" s="238"/>
      <c r="S690" s="238"/>
      <c r="T690" s="238"/>
      <c r="U690" s="238"/>
      <c r="V690" s="238"/>
      <c r="W690" s="238"/>
      <c r="X690" s="238"/>
      <c r="Y690" s="238"/>
      <c r="Z690" s="238"/>
    </row>
    <row r="691" spans="1:26" ht="18">
      <c r="A691" s="238"/>
      <c r="B691" s="238"/>
      <c r="C691" s="238"/>
      <c r="D691" s="238"/>
      <c r="E691" s="241"/>
      <c r="F691" s="238"/>
      <c r="G691" s="238"/>
      <c r="H691" s="238"/>
      <c r="I691" s="238"/>
      <c r="J691" s="238"/>
      <c r="K691" s="238"/>
      <c r="L691" s="238"/>
      <c r="M691" s="238"/>
      <c r="N691" s="238"/>
      <c r="O691" s="238"/>
      <c r="P691" s="238"/>
      <c r="Q691" s="238"/>
      <c r="R691" s="238"/>
      <c r="S691" s="238"/>
      <c r="T691" s="238"/>
      <c r="U691" s="238"/>
      <c r="V691" s="238"/>
      <c r="W691" s="238"/>
      <c r="X691" s="238"/>
      <c r="Y691" s="238"/>
      <c r="Z691" s="238"/>
    </row>
    <row r="692" spans="1:26" ht="18">
      <c r="A692" s="238"/>
      <c r="B692" s="238"/>
      <c r="C692" s="238"/>
      <c r="D692" s="238"/>
      <c r="E692" s="241"/>
      <c r="F692" s="238"/>
      <c r="G692" s="238"/>
      <c r="H692" s="238"/>
      <c r="I692" s="238"/>
      <c r="J692" s="238"/>
      <c r="K692" s="238"/>
      <c r="L692" s="238"/>
      <c r="M692" s="238"/>
      <c r="N692" s="238"/>
      <c r="O692" s="238"/>
      <c r="P692" s="238"/>
      <c r="Q692" s="238"/>
      <c r="R692" s="238"/>
      <c r="S692" s="238"/>
      <c r="T692" s="238"/>
      <c r="U692" s="238"/>
      <c r="V692" s="238"/>
      <c r="W692" s="238"/>
      <c r="X692" s="238"/>
      <c r="Y692" s="238"/>
      <c r="Z692" s="238"/>
    </row>
    <row r="693" spans="1:26" ht="18">
      <c r="A693" s="238"/>
      <c r="B693" s="238"/>
      <c r="C693" s="238"/>
      <c r="D693" s="238"/>
      <c r="E693" s="241"/>
      <c r="F693" s="238"/>
      <c r="G693" s="238"/>
      <c r="H693" s="238"/>
      <c r="I693" s="238"/>
      <c r="J693" s="238"/>
      <c r="K693" s="238"/>
      <c r="L693" s="238"/>
      <c r="M693" s="238"/>
      <c r="N693" s="238"/>
      <c r="O693" s="238"/>
      <c r="P693" s="238"/>
      <c r="Q693" s="238"/>
      <c r="R693" s="238"/>
      <c r="S693" s="238"/>
      <c r="T693" s="238"/>
      <c r="U693" s="238"/>
      <c r="V693" s="238"/>
      <c r="W693" s="238"/>
      <c r="X693" s="238"/>
      <c r="Y693" s="238"/>
      <c r="Z693" s="238"/>
    </row>
    <row r="694" spans="1:26" ht="18">
      <c r="A694" s="238"/>
      <c r="B694" s="238"/>
      <c r="C694" s="238"/>
      <c r="D694" s="238"/>
      <c r="E694" s="241"/>
      <c r="F694" s="238"/>
      <c r="G694" s="238"/>
      <c r="H694" s="238"/>
      <c r="I694" s="238"/>
      <c r="J694" s="238"/>
      <c r="K694" s="238"/>
      <c r="L694" s="238"/>
      <c r="M694" s="238"/>
      <c r="N694" s="238"/>
      <c r="O694" s="238"/>
      <c r="P694" s="238"/>
      <c r="Q694" s="238"/>
      <c r="R694" s="238"/>
      <c r="S694" s="238"/>
      <c r="T694" s="238"/>
      <c r="U694" s="238"/>
      <c r="V694" s="238"/>
      <c r="W694" s="238"/>
      <c r="X694" s="238"/>
      <c r="Y694" s="238"/>
      <c r="Z694" s="238"/>
    </row>
    <row r="695" spans="1:26" ht="18">
      <c r="A695" s="238"/>
      <c r="B695" s="238"/>
      <c r="C695" s="238"/>
      <c r="D695" s="238"/>
      <c r="E695" s="241"/>
      <c r="F695" s="238"/>
      <c r="G695" s="238"/>
      <c r="H695" s="238"/>
      <c r="I695" s="238"/>
      <c r="J695" s="238"/>
      <c r="K695" s="238"/>
      <c r="L695" s="238"/>
      <c r="M695" s="238"/>
      <c r="N695" s="238"/>
      <c r="O695" s="238"/>
      <c r="P695" s="238"/>
      <c r="Q695" s="238"/>
      <c r="R695" s="238"/>
      <c r="S695" s="238"/>
      <c r="T695" s="238"/>
      <c r="U695" s="238"/>
      <c r="V695" s="238"/>
      <c r="W695" s="238"/>
      <c r="X695" s="238"/>
      <c r="Y695" s="238"/>
      <c r="Z695" s="238"/>
    </row>
    <row r="696" spans="1:26" ht="18">
      <c r="A696" s="238"/>
      <c r="B696" s="238"/>
      <c r="C696" s="238"/>
      <c r="D696" s="238"/>
      <c r="E696" s="241"/>
      <c r="F696" s="238"/>
      <c r="G696" s="238"/>
      <c r="H696" s="238"/>
      <c r="I696" s="238"/>
      <c r="J696" s="238"/>
      <c r="K696" s="238"/>
      <c r="L696" s="238"/>
      <c r="M696" s="238"/>
      <c r="N696" s="238"/>
      <c r="O696" s="238"/>
      <c r="P696" s="238"/>
      <c r="Q696" s="238"/>
      <c r="R696" s="238"/>
      <c r="S696" s="238"/>
      <c r="T696" s="238"/>
      <c r="U696" s="238"/>
      <c r="V696" s="238"/>
      <c r="W696" s="238"/>
      <c r="X696" s="238"/>
      <c r="Y696" s="238"/>
      <c r="Z696" s="238"/>
    </row>
    <row r="697" spans="1:26" ht="18">
      <c r="A697" s="238"/>
      <c r="B697" s="238"/>
      <c r="C697" s="238"/>
      <c r="D697" s="238"/>
      <c r="E697" s="241"/>
      <c r="F697" s="238"/>
      <c r="G697" s="238"/>
      <c r="H697" s="238"/>
      <c r="I697" s="238"/>
      <c r="J697" s="238"/>
      <c r="K697" s="238"/>
      <c r="L697" s="238"/>
      <c r="M697" s="238"/>
      <c r="N697" s="238"/>
      <c r="O697" s="238"/>
      <c r="P697" s="238"/>
      <c r="Q697" s="238"/>
      <c r="R697" s="238"/>
      <c r="S697" s="238"/>
      <c r="T697" s="238"/>
      <c r="U697" s="238"/>
      <c r="V697" s="238"/>
      <c r="W697" s="238"/>
      <c r="X697" s="238"/>
      <c r="Y697" s="238"/>
      <c r="Z697" s="238"/>
    </row>
    <row r="698" spans="1:26" ht="18">
      <c r="A698" s="238"/>
      <c r="B698" s="238"/>
      <c r="C698" s="238"/>
      <c r="D698" s="238"/>
      <c r="E698" s="241"/>
      <c r="F698" s="238"/>
      <c r="G698" s="238"/>
      <c r="H698" s="238"/>
      <c r="I698" s="238"/>
      <c r="J698" s="238"/>
      <c r="K698" s="238"/>
      <c r="L698" s="238"/>
      <c r="M698" s="238"/>
      <c r="N698" s="238"/>
      <c r="O698" s="238"/>
      <c r="P698" s="238"/>
      <c r="Q698" s="238"/>
      <c r="R698" s="238"/>
      <c r="S698" s="238"/>
      <c r="T698" s="238"/>
      <c r="U698" s="238"/>
      <c r="V698" s="238"/>
      <c r="W698" s="238"/>
      <c r="X698" s="238"/>
      <c r="Y698" s="238"/>
      <c r="Z698" s="238"/>
    </row>
    <row r="699" spans="1:26" ht="18">
      <c r="A699" s="238"/>
      <c r="B699" s="238"/>
      <c r="C699" s="238"/>
      <c r="D699" s="238"/>
      <c r="E699" s="241"/>
      <c r="F699" s="238"/>
      <c r="G699" s="238"/>
      <c r="H699" s="238"/>
      <c r="I699" s="238"/>
      <c r="J699" s="238"/>
      <c r="K699" s="238"/>
      <c r="L699" s="238"/>
      <c r="M699" s="238"/>
      <c r="N699" s="238"/>
      <c r="O699" s="238"/>
      <c r="P699" s="238"/>
      <c r="Q699" s="238"/>
      <c r="R699" s="238"/>
      <c r="S699" s="238"/>
      <c r="T699" s="238"/>
      <c r="U699" s="238"/>
      <c r="V699" s="238"/>
      <c r="W699" s="238"/>
      <c r="X699" s="238"/>
      <c r="Y699" s="238"/>
      <c r="Z699" s="238"/>
    </row>
    <row r="700" spans="1:26" ht="18">
      <c r="A700" s="238"/>
      <c r="B700" s="238"/>
      <c r="C700" s="238"/>
      <c r="D700" s="238"/>
      <c r="E700" s="241"/>
      <c r="F700" s="238"/>
      <c r="G700" s="238"/>
      <c r="H700" s="238"/>
      <c r="I700" s="238"/>
      <c r="J700" s="238"/>
      <c r="K700" s="238"/>
      <c r="L700" s="238"/>
      <c r="M700" s="238"/>
      <c r="N700" s="238"/>
      <c r="O700" s="238"/>
      <c r="P700" s="238"/>
      <c r="Q700" s="238"/>
      <c r="R700" s="238"/>
      <c r="S700" s="238"/>
      <c r="T700" s="238"/>
      <c r="U700" s="238"/>
      <c r="V700" s="238"/>
      <c r="W700" s="238"/>
      <c r="X700" s="238"/>
      <c r="Y700" s="238"/>
      <c r="Z700" s="238"/>
    </row>
    <row r="701" spans="1:26" ht="18">
      <c r="A701" s="238"/>
      <c r="B701" s="238"/>
      <c r="C701" s="238"/>
      <c r="D701" s="238"/>
      <c r="E701" s="241"/>
      <c r="F701" s="238"/>
      <c r="G701" s="238"/>
      <c r="H701" s="238"/>
      <c r="I701" s="238"/>
      <c r="J701" s="238"/>
      <c r="K701" s="238"/>
      <c r="L701" s="238"/>
      <c r="M701" s="238"/>
      <c r="N701" s="238"/>
      <c r="O701" s="238"/>
      <c r="P701" s="238"/>
      <c r="Q701" s="238"/>
      <c r="R701" s="238"/>
      <c r="S701" s="238"/>
      <c r="T701" s="238"/>
      <c r="U701" s="238"/>
      <c r="V701" s="238"/>
      <c r="W701" s="238"/>
      <c r="X701" s="238"/>
      <c r="Y701" s="238"/>
      <c r="Z701" s="238"/>
    </row>
    <row r="702" spans="1:26" ht="18">
      <c r="A702" s="238"/>
      <c r="B702" s="238"/>
      <c r="C702" s="238"/>
      <c r="D702" s="238"/>
      <c r="E702" s="241"/>
      <c r="F702" s="238"/>
      <c r="G702" s="238"/>
      <c r="H702" s="238"/>
      <c r="I702" s="238"/>
      <c r="J702" s="238"/>
      <c r="K702" s="238"/>
      <c r="L702" s="238"/>
      <c r="M702" s="238"/>
      <c r="N702" s="238"/>
      <c r="O702" s="238"/>
      <c r="P702" s="238"/>
      <c r="Q702" s="238"/>
      <c r="R702" s="238"/>
      <c r="S702" s="238"/>
      <c r="T702" s="238"/>
      <c r="U702" s="238"/>
      <c r="V702" s="238"/>
      <c r="W702" s="238"/>
      <c r="X702" s="238"/>
      <c r="Y702" s="238"/>
      <c r="Z702" s="238"/>
    </row>
    <row r="703" spans="1:26" ht="18">
      <c r="A703" s="238"/>
      <c r="B703" s="238"/>
      <c r="C703" s="238"/>
      <c r="D703" s="238"/>
      <c r="E703" s="241"/>
      <c r="F703" s="238"/>
      <c r="G703" s="238"/>
      <c r="H703" s="238"/>
      <c r="I703" s="238"/>
      <c r="J703" s="238"/>
      <c r="K703" s="238"/>
      <c r="L703" s="238"/>
      <c r="M703" s="238"/>
      <c r="N703" s="238"/>
      <c r="O703" s="238"/>
      <c r="P703" s="238"/>
      <c r="Q703" s="238"/>
      <c r="R703" s="238"/>
      <c r="S703" s="238"/>
      <c r="T703" s="238"/>
      <c r="U703" s="238"/>
      <c r="V703" s="238"/>
      <c r="W703" s="238"/>
      <c r="X703" s="238"/>
      <c r="Y703" s="238"/>
      <c r="Z703" s="238"/>
    </row>
    <row r="704" spans="1:26" ht="18">
      <c r="A704" s="238"/>
      <c r="B704" s="238"/>
      <c r="C704" s="238"/>
      <c r="D704" s="238"/>
      <c r="E704" s="241"/>
      <c r="F704" s="238"/>
      <c r="G704" s="238"/>
      <c r="H704" s="238"/>
      <c r="I704" s="238"/>
      <c r="J704" s="238"/>
      <c r="K704" s="238"/>
      <c r="L704" s="238"/>
      <c r="M704" s="238"/>
      <c r="N704" s="238"/>
      <c r="O704" s="238"/>
      <c r="P704" s="238"/>
      <c r="Q704" s="238"/>
      <c r="R704" s="238"/>
      <c r="S704" s="238"/>
      <c r="T704" s="238"/>
      <c r="U704" s="238"/>
      <c r="V704" s="238"/>
      <c r="W704" s="238"/>
      <c r="X704" s="238"/>
      <c r="Y704" s="238"/>
      <c r="Z704" s="238"/>
    </row>
    <row r="705" spans="1:26" ht="18">
      <c r="A705" s="238"/>
      <c r="B705" s="238"/>
      <c r="C705" s="238"/>
      <c r="D705" s="238"/>
      <c r="E705" s="241"/>
      <c r="F705" s="238"/>
      <c r="G705" s="238"/>
      <c r="H705" s="238"/>
      <c r="I705" s="238"/>
      <c r="J705" s="238"/>
      <c r="K705" s="238"/>
      <c r="L705" s="238"/>
      <c r="M705" s="238"/>
      <c r="N705" s="238"/>
      <c r="O705" s="238"/>
      <c r="P705" s="238"/>
      <c r="Q705" s="238"/>
      <c r="R705" s="238"/>
      <c r="S705" s="238"/>
      <c r="T705" s="238"/>
      <c r="U705" s="238"/>
      <c r="V705" s="238"/>
      <c r="W705" s="238"/>
      <c r="X705" s="238"/>
      <c r="Y705" s="238"/>
      <c r="Z705" s="238"/>
    </row>
    <row r="706" spans="1:26" ht="18">
      <c r="A706" s="238"/>
      <c r="B706" s="238"/>
      <c r="C706" s="238"/>
      <c r="D706" s="238"/>
      <c r="E706" s="241"/>
      <c r="F706" s="238"/>
      <c r="G706" s="238"/>
      <c r="H706" s="238"/>
      <c r="I706" s="238"/>
      <c r="J706" s="238"/>
      <c r="K706" s="238"/>
      <c r="L706" s="238"/>
      <c r="M706" s="238"/>
      <c r="N706" s="238"/>
      <c r="O706" s="238"/>
      <c r="P706" s="238"/>
      <c r="Q706" s="238"/>
      <c r="R706" s="238"/>
      <c r="S706" s="238"/>
      <c r="T706" s="238"/>
      <c r="U706" s="238"/>
      <c r="V706" s="238"/>
      <c r="W706" s="238"/>
      <c r="X706" s="238"/>
      <c r="Y706" s="238"/>
      <c r="Z706" s="238"/>
    </row>
    <row r="707" spans="1:26" ht="18">
      <c r="A707" s="238"/>
      <c r="B707" s="238"/>
      <c r="C707" s="238"/>
      <c r="D707" s="238"/>
      <c r="E707" s="241"/>
      <c r="F707" s="238"/>
      <c r="G707" s="238"/>
      <c r="H707" s="238"/>
      <c r="I707" s="238"/>
      <c r="J707" s="238"/>
      <c r="K707" s="238"/>
      <c r="L707" s="238"/>
      <c r="M707" s="238"/>
      <c r="N707" s="238"/>
      <c r="O707" s="238"/>
      <c r="P707" s="238"/>
      <c r="Q707" s="238"/>
      <c r="R707" s="238"/>
      <c r="S707" s="238"/>
      <c r="T707" s="238"/>
      <c r="U707" s="238"/>
      <c r="V707" s="238"/>
      <c r="W707" s="238"/>
      <c r="X707" s="238"/>
      <c r="Y707" s="238"/>
      <c r="Z707" s="238"/>
    </row>
    <row r="708" spans="1:26" ht="18">
      <c r="A708" s="238"/>
      <c r="B708" s="238"/>
      <c r="C708" s="238"/>
      <c r="D708" s="238"/>
      <c r="E708" s="241"/>
      <c r="F708" s="238"/>
      <c r="G708" s="238"/>
      <c r="H708" s="238"/>
      <c r="I708" s="238"/>
      <c r="J708" s="238"/>
      <c r="K708" s="238"/>
      <c r="L708" s="238"/>
      <c r="M708" s="238"/>
      <c r="N708" s="238"/>
      <c r="O708" s="238"/>
      <c r="P708" s="238"/>
      <c r="Q708" s="238"/>
      <c r="R708" s="238"/>
      <c r="S708" s="238"/>
      <c r="T708" s="238"/>
      <c r="U708" s="238"/>
      <c r="V708" s="238"/>
      <c r="W708" s="238"/>
      <c r="X708" s="238"/>
      <c r="Y708" s="238"/>
      <c r="Z708" s="238"/>
    </row>
    <row r="709" spans="1:26" ht="18">
      <c r="A709" s="238"/>
      <c r="B709" s="238"/>
      <c r="C709" s="238"/>
      <c r="D709" s="238"/>
      <c r="E709" s="241"/>
      <c r="F709" s="238"/>
      <c r="G709" s="238"/>
      <c r="H709" s="238"/>
      <c r="I709" s="238"/>
      <c r="J709" s="238"/>
      <c r="K709" s="238"/>
      <c r="L709" s="238"/>
      <c r="M709" s="238"/>
      <c r="N709" s="238"/>
      <c r="O709" s="238"/>
      <c r="P709" s="238"/>
      <c r="Q709" s="238"/>
      <c r="R709" s="238"/>
      <c r="S709" s="238"/>
      <c r="T709" s="238"/>
      <c r="U709" s="238"/>
      <c r="V709" s="238"/>
      <c r="W709" s="238"/>
      <c r="X709" s="238"/>
      <c r="Y709" s="238"/>
      <c r="Z709" s="238"/>
    </row>
    <row r="710" spans="1:26" ht="18">
      <c r="A710" s="238"/>
      <c r="B710" s="238"/>
      <c r="C710" s="238"/>
      <c r="D710" s="238"/>
      <c r="E710" s="241"/>
      <c r="F710" s="238"/>
      <c r="G710" s="238"/>
      <c r="H710" s="238"/>
      <c r="I710" s="238"/>
      <c r="J710" s="238"/>
      <c r="K710" s="238"/>
      <c r="L710" s="238"/>
      <c r="M710" s="238"/>
      <c r="N710" s="238"/>
      <c r="O710" s="238"/>
      <c r="P710" s="238"/>
      <c r="Q710" s="238"/>
      <c r="R710" s="238"/>
      <c r="S710" s="238"/>
      <c r="T710" s="238"/>
      <c r="U710" s="238"/>
      <c r="V710" s="238"/>
      <c r="W710" s="238"/>
      <c r="X710" s="238"/>
      <c r="Y710" s="238"/>
      <c r="Z710" s="238"/>
    </row>
    <row r="711" spans="1:26" ht="18">
      <c r="A711" s="238"/>
      <c r="B711" s="238"/>
      <c r="C711" s="238"/>
      <c r="D711" s="238"/>
      <c r="E711" s="241"/>
      <c r="F711" s="238"/>
      <c r="G711" s="238"/>
      <c r="H711" s="238"/>
      <c r="I711" s="238"/>
      <c r="J711" s="238"/>
      <c r="K711" s="238"/>
      <c r="L711" s="238"/>
      <c r="M711" s="238"/>
      <c r="N711" s="238"/>
      <c r="O711" s="238"/>
      <c r="P711" s="238"/>
      <c r="Q711" s="238"/>
      <c r="R711" s="238"/>
      <c r="S711" s="238"/>
      <c r="T711" s="238"/>
      <c r="U711" s="238"/>
      <c r="V711" s="238"/>
      <c r="W711" s="238"/>
      <c r="X711" s="238"/>
      <c r="Y711" s="238"/>
      <c r="Z711" s="238"/>
    </row>
    <row r="712" spans="1:26" ht="18">
      <c r="A712" s="238"/>
      <c r="B712" s="238"/>
      <c r="C712" s="238"/>
      <c r="D712" s="238"/>
      <c r="E712" s="241"/>
      <c r="F712" s="238"/>
      <c r="G712" s="238"/>
      <c r="H712" s="238"/>
      <c r="I712" s="238"/>
      <c r="J712" s="238"/>
      <c r="K712" s="238"/>
      <c r="L712" s="238"/>
      <c r="M712" s="238"/>
      <c r="N712" s="238"/>
      <c r="O712" s="238"/>
      <c r="P712" s="238"/>
      <c r="Q712" s="238"/>
      <c r="R712" s="238"/>
      <c r="S712" s="238"/>
      <c r="T712" s="238"/>
      <c r="U712" s="238"/>
      <c r="V712" s="238"/>
      <c r="W712" s="238"/>
      <c r="X712" s="238"/>
      <c r="Y712" s="238"/>
      <c r="Z712" s="238"/>
    </row>
    <row r="713" spans="1:26" ht="18">
      <c r="A713" s="238"/>
      <c r="B713" s="238"/>
      <c r="C713" s="238"/>
      <c r="D713" s="238"/>
      <c r="E713" s="241"/>
      <c r="F713" s="238"/>
      <c r="G713" s="238"/>
      <c r="H713" s="238"/>
      <c r="I713" s="238"/>
      <c r="J713" s="238"/>
      <c r="K713" s="238"/>
      <c r="L713" s="238"/>
      <c r="M713" s="238"/>
      <c r="N713" s="238"/>
      <c r="O713" s="238"/>
      <c r="P713" s="238"/>
      <c r="Q713" s="238"/>
      <c r="R713" s="238"/>
      <c r="S713" s="238"/>
      <c r="T713" s="238"/>
      <c r="U713" s="238"/>
      <c r="V713" s="238"/>
      <c r="W713" s="238"/>
      <c r="X713" s="238"/>
      <c r="Y713" s="238"/>
      <c r="Z713" s="238"/>
    </row>
    <row r="714" spans="1:26" ht="18">
      <c r="A714" s="238"/>
      <c r="B714" s="238"/>
      <c r="C714" s="238"/>
      <c r="D714" s="238"/>
      <c r="E714" s="241"/>
      <c r="F714" s="238"/>
      <c r="G714" s="238"/>
      <c r="H714" s="238"/>
      <c r="I714" s="238"/>
      <c r="J714" s="238"/>
      <c r="K714" s="238"/>
      <c r="L714" s="238"/>
      <c r="M714" s="238"/>
      <c r="N714" s="238"/>
      <c r="O714" s="238"/>
      <c r="P714" s="238"/>
      <c r="Q714" s="238"/>
      <c r="R714" s="238"/>
      <c r="S714" s="238"/>
      <c r="T714" s="238"/>
      <c r="U714" s="238"/>
      <c r="V714" s="238"/>
      <c r="W714" s="238"/>
      <c r="X714" s="238"/>
      <c r="Y714" s="238"/>
      <c r="Z714" s="238"/>
    </row>
    <row r="715" spans="1:26" ht="18">
      <c r="A715" s="238"/>
      <c r="B715" s="238"/>
      <c r="C715" s="238"/>
      <c r="D715" s="238"/>
      <c r="E715" s="241"/>
      <c r="F715" s="238"/>
      <c r="G715" s="238"/>
      <c r="H715" s="238"/>
      <c r="I715" s="238"/>
      <c r="J715" s="238"/>
      <c r="K715" s="238"/>
      <c r="L715" s="238"/>
      <c r="M715" s="238"/>
      <c r="N715" s="238"/>
      <c r="O715" s="238"/>
      <c r="P715" s="238"/>
      <c r="Q715" s="238"/>
      <c r="R715" s="238"/>
      <c r="S715" s="238"/>
      <c r="T715" s="238"/>
      <c r="U715" s="238"/>
      <c r="V715" s="238"/>
      <c r="W715" s="238"/>
      <c r="X715" s="238"/>
      <c r="Y715" s="238"/>
      <c r="Z715" s="238"/>
    </row>
    <row r="716" spans="1:26" ht="18">
      <c r="A716" s="238"/>
      <c r="B716" s="238"/>
      <c r="C716" s="238"/>
      <c r="D716" s="238"/>
      <c r="E716" s="241"/>
      <c r="F716" s="238"/>
      <c r="G716" s="238"/>
      <c r="H716" s="238"/>
      <c r="I716" s="238"/>
      <c r="J716" s="238"/>
      <c r="K716" s="238"/>
      <c r="L716" s="238"/>
      <c r="M716" s="238"/>
      <c r="N716" s="238"/>
      <c r="O716" s="238"/>
      <c r="P716" s="238"/>
      <c r="Q716" s="238"/>
      <c r="R716" s="238"/>
      <c r="S716" s="238"/>
      <c r="T716" s="238"/>
      <c r="U716" s="238"/>
      <c r="V716" s="238"/>
      <c r="W716" s="238"/>
      <c r="X716" s="238"/>
      <c r="Y716" s="238"/>
      <c r="Z716" s="238"/>
    </row>
    <row r="717" spans="1:26" ht="18">
      <c r="A717" s="238"/>
      <c r="B717" s="238"/>
      <c r="C717" s="238"/>
      <c r="D717" s="238"/>
      <c r="E717" s="241"/>
      <c r="F717" s="238"/>
      <c r="G717" s="238"/>
      <c r="H717" s="238"/>
      <c r="I717" s="238"/>
      <c r="J717" s="238"/>
      <c r="K717" s="238"/>
      <c r="L717" s="238"/>
      <c r="M717" s="238"/>
      <c r="N717" s="238"/>
      <c r="O717" s="238"/>
      <c r="P717" s="238"/>
      <c r="Q717" s="238"/>
      <c r="R717" s="238"/>
      <c r="S717" s="238"/>
      <c r="T717" s="238"/>
      <c r="U717" s="238"/>
      <c r="V717" s="238"/>
      <c r="W717" s="238"/>
      <c r="X717" s="238"/>
      <c r="Y717" s="238"/>
      <c r="Z717" s="238"/>
    </row>
    <row r="718" spans="1:26" ht="18">
      <c r="A718" s="238"/>
      <c r="B718" s="238"/>
      <c r="C718" s="238"/>
      <c r="D718" s="238"/>
      <c r="E718" s="241"/>
      <c r="F718" s="238"/>
      <c r="G718" s="238"/>
      <c r="H718" s="238"/>
      <c r="I718" s="238"/>
      <c r="J718" s="238"/>
      <c r="K718" s="238"/>
      <c r="L718" s="238"/>
      <c r="M718" s="238"/>
      <c r="N718" s="238"/>
      <c r="O718" s="238"/>
      <c r="P718" s="238"/>
      <c r="Q718" s="238"/>
      <c r="R718" s="238"/>
      <c r="S718" s="238"/>
      <c r="T718" s="238"/>
      <c r="U718" s="238"/>
      <c r="V718" s="238"/>
      <c r="W718" s="238"/>
      <c r="X718" s="238"/>
      <c r="Y718" s="238"/>
      <c r="Z718" s="238"/>
    </row>
    <row r="719" spans="1:26" ht="18">
      <c r="A719" s="238"/>
      <c r="B719" s="238"/>
      <c r="C719" s="238"/>
      <c r="D719" s="238"/>
      <c r="E719" s="241"/>
      <c r="F719" s="238"/>
      <c r="G719" s="238"/>
      <c r="H719" s="238"/>
      <c r="I719" s="238"/>
      <c r="J719" s="238"/>
      <c r="K719" s="238"/>
      <c r="L719" s="238"/>
      <c r="M719" s="238"/>
      <c r="N719" s="238"/>
      <c r="O719" s="238"/>
      <c r="P719" s="238"/>
      <c r="Q719" s="238"/>
      <c r="R719" s="238"/>
      <c r="S719" s="238"/>
      <c r="T719" s="238"/>
      <c r="U719" s="238"/>
      <c r="V719" s="238"/>
      <c r="W719" s="238"/>
      <c r="X719" s="238"/>
      <c r="Y719" s="238"/>
      <c r="Z719" s="238"/>
    </row>
    <row r="720" spans="1:26" ht="18">
      <c r="A720" s="238"/>
      <c r="B720" s="238"/>
      <c r="C720" s="238"/>
      <c r="D720" s="238"/>
      <c r="E720" s="241"/>
      <c r="F720" s="238"/>
      <c r="G720" s="238"/>
      <c r="H720" s="238"/>
      <c r="I720" s="238"/>
      <c r="J720" s="238"/>
      <c r="K720" s="238"/>
      <c r="L720" s="238"/>
      <c r="M720" s="238"/>
      <c r="N720" s="238"/>
      <c r="O720" s="238"/>
      <c r="P720" s="238"/>
      <c r="Q720" s="238"/>
      <c r="R720" s="238"/>
      <c r="S720" s="238"/>
      <c r="T720" s="238"/>
      <c r="U720" s="238"/>
      <c r="V720" s="238"/>
      <c r="W720" s="238"/>
      <c r="X720" s="238"/>
      <c r="Y720" s="238"/>
      <c r="Z720" s="238"/>
    </row>
    <row r="721" spans="1:26" ht="18">
      <c r="A721" s="238"/>
      <c r="B721" s="238"/>
      <c r="C721" s="238"/>
      <c r="D721" s="238"/>
      <c r="E721" s="241"/>
      <c r="F721" s="238"/>
      <c r="G721" s="238"/>
      <c r="H721" s="238"/>
      <c r="I721" s="238"/>
      <c r="J721" s="238"/>
      <c r="K721" s="238"/>
      <c r="L721" s="238"/>
      <c r="M721" s="238"/>
      <c r="N721" s="238"/>
      <c r="O721" s="238"/>
      <c r="P721" s="238"/>
      <c r="Q721" s="238"/>
      <c r="R721" s="238"/>
      <c r="S721" s="238"/>
      <c r="T721" s="238"/>
      <c r="U721" s="238"/>
      <c r="V721" s="238"/>
      <c r="W721" s="238"/>
      <c r="X721" s="238"/>
      <c r="Y721" s="238"/>
      <c r="Z721" s="238"/>
    </row>
    <row r="722" spans="1:26" ht="18">
      <c r="A722" s="238"/>
      <c r="B722" s="238"/>
      <c r="C722" s="238"/>
      <c r="D722" s="238"/>
      <c r="E722" s="241"/>
      <c r="F722" s="238"/>
      <c r="G722" s="238"/>
      <c r="H722" s="238"/>
      <c r="I722" s="238"/>
      <c r="J722" s="238"/>
      <c r="K722" s="238"/>
      <c r="L722" s="238"/>
      <c r="M722" s="238"/>
      <c r="N722" s="238"/>
      <c r="O722" s="238"/>
      <c r="P722" s="238"/>
      <c r="Q722" s="238"/>
      <c r="R722" s="238"/>
      <c r="S722" s="238"/>
      <c r="T722" s="238"/>
      <c r="U722" s="238"/>
      <c r="V722" s="238"/>
      <c r="W722" s="238"/>
      <c r="X722" s="238"/>
      <c r="Y722" s="238"/>
      <c r="Z722" s="238"/>
    </row>
    <row r="723" spans="1:26" ht="18">
      <c r="A723" s="238"/>
      <c r="B723" s="238"/>
      <c r="C723" s="238"/>
      <c r="D723" s="238"/>
      <c r="E723" s="241"/>
      <c r="F723" s="238"/>
      <c r="G723" s="238"/>
      <c r="H723" s="238"/>
      <c r="I723" s="238"/>
      <c r="J723" s="238"/>
      <c r="K723" s="238"/>
      <c r="L723" s="238"/>
      <c r="M723" s="238"/>
      <c r="N723" s="238"/>
      <c r="O723" s="238"/>
      <c r="P723" s="238"/>
      <c r="Q723" s="238"/>
      <c r="R723" s="238"/>
      <c r="S723" s="238"/>
      <c r="T723" s="238"/>
      <c r="U723" s="238"/>
      <c r="V723" s="238"/>
      <c r="W723" s="238"/>
      <c r="X723" s="238"/>
      <c r="Y723" s="238"/>
      <c r="Z723" s="238"/>
    </row>
    <row r="724" spans="1:26" ht="18">
      <c r="A724" s="238"/>
      <c r="B724" s="238"/>
      <c r="C724" s="238"/>
      <c r="D724" s="238"/>
      <c r="E724" s="241"/>
      <c r="F724" s="238"/>
      <c r="G724" s="238"/>
      <c r="H724" s="238"/>
      <c r="I724" s="238"/>
      <c r="J724" s="238"/>
      <c r="K724" s="238"/>
      <c r="L724" s="238"/>
      <c r="M724" s="238"/>
      <c r="N724" s="238"/>
      <c r="O724" s="238"/>
      <c r="P724" s="238"/>
      <c r="Q724" s="238"/>
      <c r="R724" s="238"/>
      <c r="S724" s="238"/>
      <c r="T724" s="238"/>
      <c r="U724" s="238"/>
      <c r="V724" s="238"/>
      <c r="W724" s="238"/>
      <c r="X724" s="238"/>
      <c r="Y724" s="238"/>
      <c r="Z724" s="238"/>
    </row>
    <row r="725" spans="1:26" ht="18">
      <c r="A725" s="238"/>
      <c r="B725" s="238"/>
      <c r="C725" s="238"/>
      <c r="D725" s="238"/>
      <c r="E725" s="241"/>
      <c r="F725" s="238"/>
      <c r="G725" s="238"/>
      <c r="H725" s="238"/>
      <c r="I725" s="238"/>
      <c r="J725" s="238"/>
      <c r="K725" s="238"/>
      <c r="L725" s="238"/>
      <c r="M725" s="238"/>
      <c r="N725" s="238"/>
      <c r="O725" s="238"/>
      <c r="P725" s="238"/>
      <c r="Q725" s="238"/>
      <c r="R725" s="238"/>
      <c r="S725" s="238"/>
      <c r="T725" s="238"/>
      <c r="U725" s="238"/>
      <c r="V725" s="238"/>
      <c r="W725" s="238"/>
      <c r="X725" s="238"/>
      <c r="Y725" s="238"/>
      <c r="Z725" s="238"/>
    </row>
    <row r="726" spans="1:26" ht="18">
      <c r="A726" s="238"/>
      <c r="B726" s="238"/>
      <c r="C726" s="238"/>
      <c r="D726" s="238"/>
      <c r="E726" s="241"/>
      <c r="F726" s="238"/>
      <c r="G726" s="238"/>
      <c r="H726" s="238"/>
      <c r="I726" s="238"/>
      <c r="J726" s="238"/>
      <c r="K726" s="238"/>
      <c r="L726" s="238"/>
      <c r="M726" s="238"/>
      <c r="N726" s="238"/>
      <c r="O726" s="238"/>
      <c r="P726" s="238"/>
      <c r="Q726" s="238"/>
      <c r="R726" s="238"/>
      <c r="S726" s="238"/>
      <c r="T726" s="238"/>
      <c r="U726" s="238"/>
      <c r="V726" s="238"/>
      <c r="W726" s="238"/>
      <c r="X726" s="238"/>
      <c r="Y726" s="238"/>
      <c r="Z726" s="238"/>
    </row>
    <row r="727" spans="1:26" ht="18">
      <c r="A727" s="238"/>
      <c r="B727" s="238"/>
      <c r="C727" s="238"/>
      <c r="D727" s="238"/>
      <c r="E727" s="241"/>
      <c r="F727" s="238"/>
      <c r="G727" s="238"/>
      <c r="H727" s="238"/>
      <c r="I727" s="238"/>
      <c r="J727" s="238"/>
      <c r="K727" s="238"/>
      <c r="L727" s="238"/>
      <c r="M727" s="238"/>
      <c r="N727" s="238"/>
      <c r="O727" s="238"/>
      <c r="P727" s="238"/>
      <c r="Q727" s="238"/>
      <c r="R727" s="238"/>
      <c r="S727" s="238"/>
      <c r="T727" s="238"/>
      <c r="U727" s="238"/>
      <c r="V727" s="238"/>
      <c r="W727" s="238"/>
      <c r="X727" s="238"/>
      <c r="Y727" s="238"/>
      <c r="Z727" s="238"/>
    </row>
    <row r="728" spans="1:26" ht="18">
      <c r="A728" s="238"/>
      <c r="B728" s="238"/>
      <c r="C728" s="238"/>
      <c r="D728" s="238"/>
      <c r="E728" s="241"/>
      <c r="F728" s="238"/>
      <c r="G728" s="238"/>
      <c r="H728" s="238"/>
      <c r="I728" s="238"/>
      <c r="J728" s="238"/>
      <c r="K728" s="238"/>
      <c r="L728" s="238"/>
      <c r="M728" s="238"/>
      <c r="N728" s="238"/>
      <c r="O728" s="238"/>
      <c r="P728" s="238"/>
      <c r="Q728" s="238"/>
      <c r="R728" s="238"/>
      <c r="S728" s="238"/>
      <c r="T728" s="238"/>
      <c r="U728" s="238"/>
      <c r="V728" s="238"/>
      <c r="W728" s="238"/>
      <c r="X728" s="238"/>
      <c r="Y728" s="238"/>
      <c r="Z728" s="238"/>
    </row>
    <row r="729" spans="1:26" ht="18">
      <c r="A729" s="238"/>
      <c r="B729" s="238"/>
      <c r="C729" s="238"/>
      <c r="D729" s="238"/>
      <c r="E729" s="241"/>
      <c r="F729" s="238"/>
      <c r="G729" s="238"/>
      <c r="H729" s="238"/>
      <c r="I729" s="238"/>
      <c r="J729" s="238"/>
      <c r="K729" s="238"/>
      <c r="L729" s="238"/>
      <c r="M729" s="238"/>
      <c r="N729" s="238"/>
      <c r="O729" s="238"/>
      <c r="P729" s="238"/>
      <c r="Q729" s="238"/>
      <c r="R729" s="238"/>
      <c r="S729" s="238"/>
      <c r="T729" s="238"/>
      <c r="U729" s="238"/>
      <c r="V729" s="238"/>
      <c r="W729" s="238"/>
      <c r="X729" s="238"/>
      <c r="Y729" s="238"/>
      <c r="Z729" s="238"/>
    </row>
    <row r="730" spans="1:26" ht="18">
      <c r="A730" s="238"/>
      <c r="B730" s="238"/>
      <c r="C730" s="238"/>
      <c r="D730" s="238"/>
      <c r="E730" s="241"/>
      <c r="F730" s="238"/>
      <c r="G730" s="238"/>
      <c r="H730" s="238"/>
      <c r="I730" s="238"/>
      <c r="J730" s="238"/>
      <c r="K730" s="238"/>
      <c r="L730" s="238"/>
      <c r="M730" s="238"/>
      <c r="N730" s="238"/>
      <c r="O730" s="238"/>
      <c r="P730" s="238"/>
      <c r="Q730" s="238"/>
      <c r="R730" s="238"/>
      <c r="S730" s="238"/>
      <c r="T730" s="238"/>
      <c r="U730" s="238"/>
      <c r="V730" s="238"/>
      <c r="W730" s="238"/>
      <c r="X730" s="238"/>
      <c r="Y730" s="238"/>
      <c r="Z730" s="238"/>
    </row>
    <row r="731" spans="1:26" ht="18">
      <c r="A731" s="238"/>
      <c r="B731" s="238"/>
      <c r="C731" s="238"/>
      <c r="D731" s="238"/>
      <c r="E731" s="241"/>
      <c r="F731" s="238"/>
      <c r="G731" s="238"/>
      <c r="H731" s="238"/>
      <c r="I731" s="238"/>
      <c r="J731" s="238"/>
      <c r="K731" s="238"/>
      <c r="L731" s="238"/>
      <c r="M731" s="238"/>
      <c r="N731" s="238"/>
      <c r="O731" s="238"/>
      <c r="P731" s="238"/>
      <c r="Q731" s="238"/>
      <c r="R731" s="238"/>
      <c r="S731" s="238"/>
      <c r="T731" s="238"/>
      <c r="U731" s="238"/>
      <c r="V731" s="238"/>
      <c r="W731" s="238"/>
      <c r="X731" s="238"/>
      <c r="Y731" s="238"/>
      <c r="Z731" s="238"/>
    </row>
    <row r="732" spans="1:26" ht="18">
      <c r="A732" s="238"/>
      <c r="B732" s="238"/>
      <c r="C732" s="238"/>
      <c r="D732" s="238"/>
      <c r="E732" s="241"/>
      <c r="F732" s="238"/>
      <c r="G732" s="238"/>
      <c r="H732" s="238"/>
      <c r="I732" s="238"/>
      <c r="J732" s="238"/>
      <c r="K732" s="238"/>
      <c r="L732" s="238"/>
      <c r="M732" s="238"/>
      <c r="N732" s="238"/>
      <c r="O732" s="238"/>
      <c r="P732" s="238"/>
      <c r="Q732" s="238"/>
      <c r="R732" s="238"/>
      <c r="S732" s="238"/>
      <c r="T732" s="238"/>
      <c r="U732" s="238"/>
      <c r="V732" s="238"/>
      <c r="W732" s="238"/>
      <c r="X732" s="238"/>
      <c r="Y732" s="238"/>
      <c r="Z732" s="238"/>
    </row>
    <row r="733" spans="1:26" ht="18">
      <c r="A733" s="238"/>
      <c r="B733" s="238"/>
      <c r="C733" s="238"/>
      <c r="D733" s="238"/>
      <c r="E733" s="241"/>
      <c r="F733" s="238"/>
      <c r="G733" s="238"/>
      <c r="H733" s="238"/>
      <c r="I733" s="238"/>
      <c r="J733" s="238"/>
      <c r="K733" s="238"/>
      <c r="L733" s="238"/>
      <c r="M733" s="238"/>
      <c r="N733" s="238"/>
      <c r="O733" s="238"/>
      <c r="P733" s="238"/>
      <c r="Q733" s="238"/>
      <c r="R733" s="238"/>
      <c r="S733" s="238"/>
      <c r="T733" s="238"/>
      <c r="U733" s="238"/>
      <c r="V733" s="238"/>
      <c r="W733" s="238"/>
      <c r="X733" s="238"/>
      <c r="Y733" s="238"/>
      <c r="Z733" s="238"/>
    </row>
    <row r="734" spans="1:26" ht="18">
      <c r="A734" s="238"/>
      <c r="B734" s="238"/>
      <c r="C734" s="238"/>
      <c r="D734" s="238"/>
      <c r="E734" s="241"/>
      <c r="F734" s="238"/>
      <c r="G734" s="238"/>
      <c r="H734" s="238"/>
      <c r="I734" s="238"/>
      <c r="J734" s="238"/>
      <c r="K734" s="238"/>
      <c r="L734" s="238"/>
      <c r="M734" s="238"/>
      <c r="N734" s="238"/>
      <c r="O734" s="238"/>
      <c r="P734" s="238"/>
      <c r="Q734" s="238"/>
      <c r="R734" s="238"/>
      <c r="S734" s="238"/>
      <c r="T734" s="238"/>
      <c r="U734" s="238"/>
      <c r="V734" s="238"/>
      <c r="W734" s="238"/>
      <c r="X734" s="238"/>
      <c r="Y734" s="238"/>
      <c r="Z734" s="238"/>
    </row>
    <row r="735" spans="1:26" ht="18">
      <c r="A735" s="238"/>
      <c r="B735" s="238"/>
      <c r="C735" s="238"/>
      <c r="D735" s="238"/>
      <c r="E735" s="241"/>
      <c r="F735" s="238"/>
      <c r="G735" s="238"/>
      <c r="H735" s="238"/>
      <c r="I735" s="238"/>
      <c r="J735" s="238"/>
      <c r="K735" s="238"/>
      <c r="L735" s="238"/>
      <c r="M735" s="238"/>
      <c r="N735" s="238"/>
      <c r="O735" s="238"/>
      <c r="P735" s="238"/>
      <c r="Q735" s="238"/>
      <c r="R735" s="238"/>
      <c r="S735" s="238"/>
      <c r="T735" s="238"/>
      <c r="U735" s="238"/>
      <c r="V735" s="238"/>
      <c r="W735" s="238"/>
      <c r="X735" s="238"/>
      <c r="Y735" s="238"/>
      <c r="Z735" s="238"/>
    </row>
    <row r="736" spans="1:26" ht="18">
      <c r="A736" s="238"/>
      <c r="B736" s="238"/>
      <c r="C736" s="238"/>
      <c r="D736" s="238"/>
      <c r="E736" s="241"/>
      <c r="F736" s="238"/>
      <c r="G736" s="238"/>
      <c r="H736" s="238"/>
      <c r="I736" s="238"/>
      <c r="J736" s="238"/>
      <c r="K736" s="238"/>
      <c r="L736" s="238"/>
      <c r="M736" s="238"/>
      <c r="N736" s="238"/>
      <c r="O736" s="238"/>
      <c r="P736" s="238"/>
      <c r="Q736" s="238"/>
      <c r="R736" s="238"/>
      <c r="S736" s="238"/>
      <c r="T736" s="238"/>
      <c r="U736" s="238"/>
      <c r="V736" s="238"/>
      <c r="W736" s="238"/>
      <c r="X736" s="238"/>
      <c r="Y736" s="238"/>
      <c r="Z736" s="238"/>
    </row>
    <row r="737" spans="1:26" ht="18">
      <c r="A737" s="238"/>
      <c r="B737" s="238"/>
      <c r="C737" s="238"/>
      <c r="D737" s="238"/>
      <c r="E737" s="241"/>
      <c r="F737" s="238"/>
      <c r="G737" s="238"/>
      <c r="H737" s="238"/>
      <c r="I737" s="238"/>
      <c r="J737" s="238"/>
      <c r="K737" s="238"/>
      <c r="L737" s="238"/>
      <c r="M737" s="238"/>
      <c r="N737" s="238"/>
      <c r="O737" s="238"/>
      <c r="P737" s="238"/>
      <c r="Q737" s="238"/>
      <c r="R737" s="238"/>
      <c r="S737" s="238"/>
      <c r="T737" s="238"/>
      <c r="U737" s="238"/>
      <c r="V737" s="238"/>
      <c r="W737" s="238"/>
      <c r="X737" s="238"/>
      <c r="Y737" s="238"/>
      <c r="Z737" s="238"/>
    </row>
    <row r="738" spans="1:26" ht="18">
      <c r="A738" s="238"/>
      <c r="B738" s="238"/>
      <c r="C738" s="238"/>
      <c r="D738" s="238"/>
      <c r="E738" s="241"/>
      <c r="F738" s="238"/>
      <c r="G738" s="238"/>
      <c r="H738" s="238"/>
      <c r="I738" s="238"/>
      <c r="J738" s="238"/>
      <c r="K738" s="238"/>
      <c r="L738" s="238"/>
      <c r="M738" s="238"/>
      <c r="N738" s="238"/>
      <c r="O738" s="238"/>
      <c r="P738" s="238"/>
      <c r="Q738" s="238"/>
      <c r="R738" s="238"/>
      <c r="S738" s="238"/>
      <c r="T738" s="238"/>
      <c r="U738" s="238"/>
      <c r="V738" s="238"/>
      <c r="W738" s="238"/>
      <c r="X738" s="238"/>
      <c r="Y738" s="238"/>
      <c r="Z738" s="238"/>
    </row>
    <row r="739" spans="1:26" ht="18">
      <c r="A739" s="238"/>
      <c r="B739" s="238"/>
      <c r="C739" s="238"/>
      <c r="D739" s="238"/>
      <c r="E739" s="241"/>
      <c r="F739" s="238"/>
      <c r="G739" s="238"/>
      <c r="H739" s="238"/>
      <c r="I739" s="238"/>
      <c r="J739" s="238"/>
      <c r="K739" s="238"/>
      <c r="L739" s="238"/>
      <c r="M739" s="238"/>
      <c r="N739" s="238"/>
      <c r="O739" s="238"/>
      <c r="P739" s="238"/>
      <c r="Q739" s="238"/>
      <c r="R739" s="238"/>
      <c r="S739" s="238"/>
      <c r="T739" s="238"/>
      <c r="U739" s="238"/>
      <c r="V739" s="238"/>
      <c r="W739" s="238"/>
      <c r="X739" s="238"/>
      <c r="Y739" s="238"/>
      <c r="Z739" s="238"/>
    </row>
    <row r="740" spans="1:26" ht="18">
      <c r="A740" s="238"/>
      <c r="B740" s="238"/>
      <c r="C740" s="238"/>
      <c r="D740" s="238"/>
      <c r="E740" s="241"/>
      <c r="F740" s="238"/>
      <c r="G740" s="238"/>
      <c r="H740" s="238"/>
      <c r="I740" s="238"/>
      <c r="J740" s="238"/>
      <c r="K740" s="238"/>
      <c r="L740" s="238"/>
      <c r="M740" s="238"/>
      <c r="N740" s="238"/>
      <c r="O740" s="238"/>
      <c r="P740" s="238"/>
      <c r="Q740" s="238"/>
      <c r="R740" s="238"/>
      <c r="S740" s="238"/>
      <c r="T740" s="238"/>
      <c r="U740" s="238"/>
      <c r="V740" s="238"/>
      <c r="W740" s="238"/>
      <c r="X740" s="238"/>
      <c r="Y740" s="238"/>
      <c r="Z740" s="238"/>
    </row>
    <row r="741" spans="1:26" ht="18">
      <c r="A741" s="238"/>
      <c r="B741" s="238"/>
      <c r="C741" s="238"/>
      <c r="D741" s="238"/>
      <c r="E741" s="241"/>
      <c r="F741" s="238"/>
      <c r="G741" s="238"/>
      <c r="H741" s="238"/>
      <c r="I741" s="238"/>
      <c r="J741" s="238"/>
      <c r="K741" s="238"/>
      <c r="L741" s="238"/>
      <c r="M741" s="238"/>
      <c r="N741" s="238"/>
      <c r="O741" s="238"/>
      <c r="P741" s="238"/>
      <c r="Q741" s="238"/>
      <c r="R741" s="238"/>
      <c r="S741" s="238"/>
      <c r="T741" s="238"/>
      <c r="U741" s="238"/>
      <c r="V741" s="238"/>
      <c r="W741" s="238"/>
      <c r="X741" s="238"/>
      <c r="Y741" s="238"/>
      <c r="Z741" s="238"/>
    </row>
    <row r="742" spans="1:26" ht="18">
      <c r="A742" s="238"/>
      <c r="B742" s="238"/>
      <c r="C742" s="238"/>
      <c r="D742" s="238"/>
      <c r="E742" s="241"/>
      <c r="F742" s="238"/>
      <c r="G742" s="238"/>
      <c r="H742" s="238"/>
      <c r="I742" s="238"/>
      <c r="J742" s="238"/>
      <c r="K742" s="238"/>
      <c r="L742" s="238"/>
      <c r="M742" s="238"/>
      <c r="N742" s="238"/>
      <c r="O742" s="238"/>
      <c r="P742" s="238"/>
      <c r="Q742" s="238"/>
      <c r="R742" s="238"/>
      <c r="S742" s="238"/>
      <c r="T742" s="238"/>
      <c r="U742" s="238"/>
      <c r="V742" s="238"/>
      <c r="W742" s="238"/>
      <c r="X742" s="238"/>
      <c r="Y742" s="238"/>
      <c r="Z742" s="238"/>
    </row>
    <row r="743" spans="1:26" ht="18">
      <c r="A743" s="238"/>
      <c r="B743" s="238"/>
      <c r="C743" s="238"/>
      <c r="D743" s="238"/>
      <c r="E743" s="241"/>
      <c r="F743" s="238"/>
      <c r="G743" s="238"/>
      <c r="H743" s="238"/>
      <c r="I743" s="238"/>
      <c r="J743" s="238"/>
      <c r="K743" s="238"/>
      <c r="L743" s="238"/>
      <c r="M743" s="238"/>
      <c r="N743" s="238"/>
      <c r="O743" s="238"/>
      <c r="P743" s="238"/>
      <c r="Q743" s="238"/>
      <c r="R743" s="238"/>
      <c r="S743" s="238"/>
      <c r="T743" s="238"/>
      <c r="U743" s="238"/>
      <c r="V743" s="238"/>
      <c r="W743" s="238"/>
      <c r="X743" s="238"/>
      <c r="Y743" s="238"/>
      <c r="Z743" s="238"/>
    </row>
    <row r="744" spans="1:26" ht="18">
      <c r="A744" s="238"/>
      <c r="B744" s="238"/>
      <c r="C744" s="238"/>
      <c r="D744" s="238"/>
      <c r="E744" s="241"/>
      <c r="F744" s="238"/>
      <c r="G744" s="238"/>
      <c r="H744" s="238"/>
      <c r="I744" s="238"/>
      <c r="J744" s="238"/>
      <c r="K744" s="238"/>
      <c r="L744" s="238"/>
      <c r="M744" s="238"/>
      <c r="N744" s="238"/>
      <c r="O744" s="238"/>
      <c r="P744" s="238"/>
      <c r="Q744" s="238"/>
      <c r="R744" s="238"/>
      <c r="S744" s="238"/>
      <c r="T744" s="238"/>
      <c r="U744" s="238"/>
      <c r="V744" s="238"/>
      <c r="W744" s="238"/>
      <c r="X744" s="238"/>
      <c r="Y744" s="238"/>
      <c r="Z744" s="238"/>
    </row>
    <row r="745" spans="1:26" ht="18">
      <c r="A745" s="238"/>
      <c r="B745" s="238"/>
      <c r="C745" s="238"/>
      <c r="D745" s="238"/>
      <c r="E745" s="241"/>
      <c r="F745" s="238"/>
      <c r="G745" s="238"/>
      <c r="H745" s="238"/>
      <c r="I745" s="238"/>
      <c r="J745" s="238"/>
      <c r="K745" s="238"/>
      <c r="L745" s="238"/>
      <c r="M745" s="238"/>
      <c r="N745" s="238"/>
      <c r="O745" s="238"/>
      <c r="P745" s="238"/>
      <c r="Q745" s="238"/>
      <c r="R745" s="238"/>
      <c r="S745" s="238"/>
      <c r="T745" s="238"/>
      <c r="U745" s="238"/>
      <c r="V745" s="238"/>
      <c r="W745" s="238"/>
      <c r="X745" s="238"/>
      <c r="Y745" s="238"/>
      <c r="Z745" s="238"/>
    </row>
    <row r="746" spans="1:26" ht="18">
      <c r="A746" s="238"/>
      <c r="B746" s="238"/>
      <c r="C746" s="238"/>
      <c r="D746" s="238"/>
      <c r="E746" s="241"/>
      <c r="F746" s="238"/>
      <c r="G746" s="238"/>
      <c r="H746" s="238"/>
      <c r="I746" s="238"/>
      <c r="J746" s="238"/>
      <c r="K746" s="238"/>
      <c r="L746" s="238"/>
      <c r="M746" s="238"/>
      <c r="N746" s="238"/>
      <c r="O746" s="238"/>
      <c r="P746" s="238"/>
      <c r="Q746" s="238"/>
      <c r="R746" s="238"/>
      <c r="S746" s="238"/>
      <c r="T746" s="238"/>
      <c r="U746" s="238"/>
      <c r="V746" s="238"/>
      <c r="W746" s="238"/>
      <c r="X746" s="238"/>
      <c r="Y746" s="238"/>
      <c r="Z746" s="238"/>
    </row>
    <row r="747" spans="1:26" ht="18">
      <c r="A747" s="238"/>
      <c r="B747" s="238"/>
      <c r="C747" s="238"/>
      <c r="D747" s="238"/>
      <c r="E747" s="241"/>
      <c r="F747" s="238"/>
      <c r="G747" s="238"/>
      <c r="H747" s="238"/>
      <c r="I747" s="238"/>
      <c r="J747" s="238"/>
      <c r="K747" s="238"/>
      <c r="L747" s="238"/>
      <c r="M747" s="238"/>
      <c r="N747" s="238"/>
      <c r="O747" s="238"/>
      <c r="P747" s="238"/>
      <c r="Q747" s="238"/>
      <c r="R747" s="238"/>
      <c r="S747" s="238"/>
      <c r="T747" s="238"/>
      <c r="U747" s="238"/>
      <c r="V747" s="238"/>
      <c r="W747" s="238"/>
      <c r="X747" s="238"/>
      <c r="Y747" s="238"/>
      <c r="Z747" s="238"/>
    </row>
    <row r="748" spans="1:26" ht="18">
      <c r="A748" s="238"/>
      <c r="B748" s="238"/>
      <c r="C748" s="238"/>
      <c r="D748" s="238"/>
      <c r="E748" s="241"/>
      <c r="F748" s="238"/>
      <c r="G748" s="238"/>
      <c r="H748" s="238"/>
      <c r="I748" s="238"/>
      <c r="J748" s="238"/>
      <c r="K748" s="238"/>
      <c r="L748" s="238"/>
      <c r="M748" s="238"/>
      <c r="N748" s="238"/>
      <c r="O748" s="238"/>
      <c r="P748" s="238"/>
      <c r="Q748" s="238"/>
      <c r="R748" s="238"/>
      <c r="S748" s="238"/>
      <c r="T748" s="238"/>
      <c r="U748" s="238"/>
      <c r="V748" s="238"/>
      <c r="W748" s="238"/>
      <c r="X748" s="238"/>
      <c r="Y748" s="238"/>
      <c r="Z748" s="238"/>
    </row>
    <row r="749" spans="1:26" ht="18">
      <c r="A749" s="238"/>
      <c r="B749" s="238"/>
      <c r="C749" s="238"/>
      <c r="D749" s="238"/>
      <c r="E749" s="241"/>
      <c r="F749" s="238"/>
      <c r="G749" s="238"/>
      <c r="H749" s="238"/>
      <c r="I749" s="238"/>
      <c r="J749" s="238"/>
      <c r="K749" s="238"/>
      <c r="L749" s="238"/>
      <c r="M749" s="238"/>
      <c r="N749" s="238"/>
      <c r="O749" s="238"/>
      <c r="P749" s="238"/>
      <c r="Q749" s="238"/>
      <c r="R749" s="238"/>
      <c r="S749" s="238"/>
      <c r="T749" s="238"/>
      <c r="U749" s="238"/>
      <c r="V749" s="238"/>
      <c r="W749" s="238"/>
      <c r="X749" s="238"/>
      <c r="Y749" s="238"/>
      <c r="Z749" s="238"/>
    </row>
    <row r="750" spans="1:26" ht="18">
      <c r="A750" s="238"/>
      <c r="B750" s="238"/>
      <c r="C750" s="238"/>
      <c r="D750" s="238"/>
      <c r="E750" s="241"/>
      <c r="F750" s="238"/>
      <c r="G750" s="238"/>
      <c r="H750" s="238"/>
      <c r="I750" s="238"/>
      <c r="J750" s="238"/>
      <c r="K750" s="238"/>
      <c r="L750" s="238"/>
      <c r="M750" s="238"/>
      <c r="N750" s="238"/>
      <c r="O750" s="238"/>
      <c r="P750" s="238"/>
      <c r="Q750" s="238"/>
      <c r="R750" s="238"/>
      <c r="S750" s="238"/>
      <c r="T750" s="238"/>
      <c r="U750" s="238"/>
      <c r="V750" s="238"/>
      <c r="W750" s="238"/>
      <c r="X750" s="238"/>
      <c r="Y750" s="238"/>
      <c r="Z750" s="238"/>
    </row>
    <row r="751" spans="1:26" ht="18">
      <c r="A751" s="238"/>
      <c r="B751" s="238"/>
      <c r="C751" s="238"/>
      <c r="D751" s="238"/>
      <c r="E751" s="241"/>
      <c r="F751" s="238"/>
      <c r="G751" s="238"/>
      <c r="H751" s="238"/>
      <c r="I751" s="238"/>
      <c r="J751" s="238"/>
      <c r="K751" s="238"/>
      <c r="L751" s="238"/>
      <c r="M751" s="238"/>
      <c r="N751" s="238"/>
      <c r="O751" s="238"/>
      <c r="P751" s="238"/>
      <c r="Q751" s="238"/>
      <c r="R751" s="238"/>
      <c r="S751" s="238"/>
      <c r="T751" s="238"/>
      <c r="U751" s="238"/>
      <c r="V751" s="238"/>
      <c r="W751" s="238"/>
      <c r="X751" s="238"/>
      <c r="Y751" s="238"/>
      <c r="Z751" s="238"/>
    </row>
    <row r="752" spans="1:26" ht="18">
      <c r="A752" s="238"/>
      <c r="B752" s="238"/>
      <c r="C752" s="238"/>
      <c r="D752" s="238"/>
      <c r="E752" s="241"/>
      <c r="F752" s="238"/>
      <c r="G752" s="238"/>
      <c r="H752" s="238"/>
      <c r="I752" s="238"/>
      <c r="J752" s="238"/>
      <c r="K752" s="238"/>
      <c r="L752" s="238"/>
      <c r="M752" s="238"/>
      <c r="N752" s="238"/>
      <c r="O752" s="238"/>
      <c r="P752" s="238"/>
      <c r="Q752" s="238"/>
      <c r="R752" s="238"/>
      <c r="S752" s="238"/>
      <c r="T752" s="238"/>
      <c r="U752" s="238"/>
      <c r="V752" s="238"/>
      <c r="W752" s="238"/>
      <c r="X752" s="238"/>
      <c r="Y752" s="238"/>
      <c r="Z752" s="238"/>
    </row>
    <row r="753" spans="1:26" ht="18">
      <c r="A753" s="238"/>
      <c r="B753" s="238"/>
      <c r="C753" s="238"/>
      <c r="D753" s="238"/>
      <c r="E753" s="241"/>
      <c r="F753" s="238"/>
      <c r="G753" s="238"/>
      <c r="H753" s="238"/>
      <c r="I753" s="238"/>
      <c r="J753" s="238"/>
      <c r="K753" s="238"/>
      <c r="L753" s="238"/>
      <c r="M753" s="238"/>
      <c r="N753" s="238"/>
      <c r="O753" s="238"/>
      <c r="P753" s="238"/>
      <c r="Q753" s="238"/>
      <c r="R753" s="238"/>
      <c r="S753" s="238"/>
      <c r="T753" s="238"/>
      <c r="U753" s="238"/>
      <c r="V753" s="238"/>
      <c r="W753" s="238"/>
      <c r="X753" s="238"/>
      <c r="Y753" s="238"/>
      <c r="Z753" s="238"/>
    </row>
    <row r="754" spans="1:26" ht="18">
      <c r="A754" s="238"/>
      <c r="B754" s="238"/>
      <c r="C754" s="238"/>
      <c r="D754" s="238"/>
      <c r="E754" s="241"/>
      <c r="F754" s="238"/>
      <c r="G754" s="238"/>
      <c r="H754" s="238"/>
      <c r="I754" s="238"/>
      <c r="J754" s="238"/>
      <c r="K754" s="238"/>
      <c r="L754" s="238"/>
      <c r="M754" s="238"/>
      <c r="N754" s="238"/>
      <c r="O754" s="238"/>
      <c r="P754" s="238"/>
      <c r="Q754" s="238"/>
      <c r="R754" s="238"/>
      <c r="S754" s="238"/>
      <c r="T754" s="238"/>
      <c r="U754" s="238"/>
      <c r="V754" s="238"/>
      <c r="W754" s="238"/>
      <c r="X754" s="238"/>
      <c r="Y754" s="238"/>
      <c r="Z754" s="238"/>
    </row>
    <row r="755" spans="1:26" ht="18">
      <c r="A755" s="238"/>
      <c r="B755" s="238"/>
      <c r="C755" s="238"/>
      <c r="D755" s="238"/>
      <c r="E755" s="241"/>
      <c r="F755" s="238"/>
      <c r="G755" s="238"/>
      <c r="H755" s="238"/>
      <c r="I755" s="238"/>
      <c r="J755" s="238"/>
      <c r="K755" s="238"/>
      <c r="L755" s="238"/>
      <c r="M755" s="238"/>
      <c r="N755" s="238"/>
      <c r="O755" s="238"/>
      <c r="P755" s="238"/>
      <c r="Q755" s="238"/>
      <c r="R755" s="238"/>
      <c r="S755" s="238"/>
      <c r="T755" s="238"/>
      <c r="U755" s="238"/>
      <c r="V755" s="238"/>
      <c r="W755" s="238"/>
      <c r="X755" s="238"/>
      <c r="Y755" s="238"/>
      <c r="Z755" s="238"/>
    </row>
    <row r="756" spans="1:26" ht="18">
      <c r="A756" s="238"/>
      <c r="B756" s="238"/>
      <c r="C756" s="238"/>
      <c r="D756" s="238"/>
      <c r="E756" s="241"/>
      <c r="F756" s="238"/>
      <c r="G756" s="238"/>
      <c r="H756" s="238"/>
      <c r="I756" s="238"/>
      <c r="J756" s="238"/>
      <c r="K756" s="238"/>
      <c r="L756" s="238"/>
      <c r="M756" s="238"/>
      <c r="N756" s="238"/>
      <c r="O756" s="238"/>
      <c r="P756" s="238"/>
      <c r="Q756" s="238"/>
      <c r="R756" s="238"/>
      <c r="S756" s="238"/>
      <c r="T756" s="238"/>
      <c r="U756" s="238"/>
      <c r="V756" s="238"/>
      <c r="W756" s="238"/>
      <c r="X756" s="238"/>
      <c r="Y756" s="238"/>
      <c r="Z756" s="238"/>
    </row>
    <row r="757" spans="1:26" ht="18">
      <c r="A757" s="238"/>
      <c r="B757" s="238"/>
      <c r="C757" s="238"/>
      <c r="D757" s="238"/>
      <c r="E757" s="241"/>
      <c r="F757" s="238"/>
      <c r="G757" s="238"/>
      <c r="H757" s="238"/>
      <c r="I757" s="238"/>
      <c r="J757" s="238"/>
      <c r="K757" s="238"/>
      <c r="L757" s="238"/>
      <c r="M757" s="238"/>
      <c r="N757" s="238"/>
      <c r="O757" s="238"/>
      <c r="P757" s="238"/>
      <c r="Q757" s="238"/>
      <c r="R757" s="238"/>
      <c r="S757" s="238"/>
      <c r="T757" s="238"/>
      <c r="U757" s="238"/>
      <c r="V757" s="238"/>
      <c r="W757" s="238"/>
      <c r="X757" s="238"/>
      <c r="Y757" s="238"/>
      <c r="Z757" s="238"/>
    </row>
    <row r="758" spans="1:26" ht="18">
      <c r="A758" s="238"/>
      <c r="B758" s="238"/>
      <c r="C758" s="238"/>
      <c r="D758" s="238"/>
      <c r="E758" s="241"/>
      <c r="F758" s="238"/>
      <c r="G758" s="238"/>
      <c r="H758" s="238"/>
      <c r="I758" s="238"/>
      <c r="J758" s="238"/>
      <c r="K758" s="238"/>
      <c r="L758" s="238"/>
      <c r="M758" s="238"/>
      <c r="N758" s="238"/>
      <c r="O758" s="238"/>
      <c r="P758" s="238"/>
      <c r="Q758" s="238"/>
      <c r="R758" s="238"/>
      <c r="S758" s="238"/>
      <c r="T758" s="238"/>
      <c r="U758" s="238"/>
      <c r="V758" s="238"/>
      <c r="W758" s="238"/>
      <c r="X758" s="238"/>
      <c r="Y758" s="238"/>
      <c r="Z758" s="238"/>
    </row>
    <row r="759" spans="1:26" ht="18">
      <c r="A759" s="238"/>
      <c r="B759" s="238"/>
      <c r="C759" s="238"/>
      <c r="D759" s="238"/>
      <c r="E759" s="241"/>
      <c r="F759" s="238"/>
      <c r="G759" s="238"/>
      <c r="H759" s="238"/>
      <c r="I759" s="238"/>
      <c r="J759" s="238"/>
      <c r="K759" s="238"/>
      <c r="L759" s="238"/>
      <c r="M759" s="238"/>
      <c r="N759" s="238"/>
      <c r="O759" s="238"/>
      <c r="P759" s="238"/>
      <c r="Q759" s="238"/>
      <c r="R759" s="238"/>
      <c r="S759" s="238"/>
      <c r="T759" s="238"/>
      <c r="U759" s="238"/>
      <c r="V759" s="238"/>
      <c r="W759" s="238"/>
      <c r="X759" s="238"/>
      <c r="Y759" s="238"/>
      <c r="Z759" s="238"/>
    </row>
    <row r="760" spans="1:26" ht="18">
      <c r="A760" s="238"/>
      <c r="B760" s="238"/>
      <c r="C760" s="238"/>
      <c r="D760" s="238"/>
      <c r="E760" s="241"/>
      <c r="F760" s="238"/>
      <c r="G760" s="238"/>
      <c r="H760" s="238"/>
      <c r="I760" s="238"/>
      <c r="J760" s="238"/>
      <c r="K760" s="238"/>
      <c r="L760" s="238"/>
      <c r="M760" s="238"/>
      <c r="N760" s="238"/>
      <c r="O760" s="238"/>
      <c r="P760" s="238"/>
      <c r="Q760" s="238"/>
      <c r="R760" s="238"/>
      <c r="S760" s="238"/>
      <c r="T760" s="238"/>
      <c r="U760" s="238"/>
      <c r="V760" s="238"/>
      <c r="W760" s="238"/>
      <c r="X760" s="238"/>
      <c r="Y760" s="238"/>
      <c r="Z760" s="238"/>
    </row>
    <row r="761" spans="1:26" ht="18">
      <c r="A761" s="238"/>
      <c r="B761" s="238"/>
      <c r="C761" s="238"/>
      <c r="D761" s="238"/>
      <c r="E761" s="241"/>
      <c r="F761" s="238"/>
      <c r="G761" s="238"/>
      <c r="H761" s="238"/>
      <c r="I761" s="238"/>
      <c r="J761" s="238"/>
      <c r="K761" s="238"/>
      <c r="L761" s="238"/>
      <c r="M761" s="238"/>
      <c r="N761" s="238"/>
      <c r="O761" s="238"/>
      <c r="P761" s="238"/>
      <c r="Q761" s="238"/>
      <c r="R761" s="238"/>
      <c r="S761" s="238"/>
      <c r="T761" s="238"/>
      <c r="U761" s="238"/>
      <c r="V761" s="238"/>
      <c r="W761" s="238"/>
      <c r="X761" s="238"/>
      <c r="Y761" s="238"/>
      <c r="Z761" s="238"/>
    </row>
    <row r="762" spans="1:26" ht="18">
      <c r="A762" s="238"/>
      <c r="B762" s="238"/>
      <c r="C762" s="238"/>
      <c r="D762" s="238"/>
      <c r="E762" s="241"/>
      <c r="F762" s="238"/>
      <c r="G762" s="238"/>
      <c r="H762" s="238"/>
      <c r="I762" s="238"/>
      <c r="J762" s="238"/>
      <c r="K762" s="238"/>
      <c r="L762" s="238"/>
      <c r="M762" s="238"/>
      <c r="N762" s="238"/>
      <c r="O762" s="238"/>
      <c r="P762" s="238"/>
      <c r="Q762" s="238"/>
      <c r="R762" s="238"/>
      <c r="S762" s="238"/>
      <c r="T762" s="238"/>
      <c r="U762" s="238"/>
      <c r="V762" s="238"/>
      <c r="W762" s="238"/>
      <c r="X762" s="238"/>
      <c r="Y762" s="238"/>
      <c r="Z762" s="238"/>
    </row>
    <row r="763" spans="1:26" ht="18">
      <c r="A763" s="238"/>
      <c r="B763" s="238"/>
      <c r="C763" s="238"/>
      <c r="D763" s="238"/>
      <c r="E763" s="241"/>
      <c r="F763" s="238"/>
      <c r="G763" s="238"/>
      <c r="H763" s="238"/>
      <c r="I763" s="238"/>
      <c r="J763" s="238"/>
      <c r="K763" s="238"/>
      <c r="L763" s="238"/>
      <c r="M763" s="238"/>
      <c r="N763" s="238"/>
      <c r="O763" s="238"/>
      <c r="P763" s="238"/>
      <c r="Q763" s="238"/>
      <c r="R763" s="238"/>
      <c r="S763" s="238"/>
      <c r="T763" s="238"/>
      <c r="U763" s="238"/>
      <c r="V763" s="238"/>
      <c r="W763" s="238"/>
      <c r="X763" s="238"/>
      <c r="Y763" s="238"/>
      <c r="Z763" s="238"/>
    </row>
    <row r="764" spans="1:26" ht="18">
      <c r="A764" s="238"/>
      <c r="B764" s="238"/>
      <c r="C764" s="238"/>
      <c r="D764" s="238"/>
      <c r="E764" s="241"/>
      <c r="F764" s="238"/>
      <c r="G764" s="238"/>
      <c r="H764" s="238"/>
      <c r="I764" s="238"/>
      <c r="J764" s="238"/>
      <c r="K764" s="238"/>
      <c r="L764" s="238"/>
      <c r="M764" s="238"/>
      <c r="N764" s="238"/>
      <c r="O764" s="238"/>
      <c r="P764" s="238"/>
      <c r="Q764" s="238"/>
      <c r="R764" s="238"/>
      <c r="S764" s="238"/>
      <c r="T764" s="238"/>
      <c r="U764" s="238"/>
      <c r="V764" s="238"/>
      <c r="W764" s="238"/>
      <c r="X764" s="238"/>
      <c r="Y764" s="238"/>
      <c r="Z764" s="238"/>
    </row>
    <row r="765" spans="1:26" ht="18">
      <c r="A765" s="238"/>
      <c r="B765" s="238"/>
      <c r="C765" s="238"/>
      <c r="D765" s="238"/>
      <c r="E765" s="241"/>
      <c r="F765" s="238"/>
      <c r="G765" s="238"/>
      <c r="H765" s="238"/>
      <c r="I765" s="238"/>
      <c r="J765" s="238"/>
      <c r="K765" s="238"/>
      <c r="L765" s="238"/>
      <c r="M765" s="238"/>
      <c r="N765" s="238"/>
      <c r="O765" s="238"/>
      <c r="P765" s="238"/>
      <c r="Q765" s="238"/>
      <c r="R765" s="238"/>
      <c r="S765" s="238"/>
      <c r="T765" s="238"/>
      <c r="U765" s="238"/>
      <c r="V765" s="238"/>
      <c r="W765" s="238"/>
      <c r="X765" s="238"/>
      <c r="Y765" s="238"/>
      <c r="Z765" s="238"/>
    </row>
    <row r="766" spans="1:26" ht="18">
      <c r="A766" s="238"/>
      <c r="B766" s="238"/>
      <c r="C766" s="238"/>
      <c r="D766" s="238"/>
      <c r="E766" s="241"/>
      <c r="F766" s="238"/>
      <c r="G766" s="238"/>
      <c r="H766" s="238"/>
      <c r="I766" s="238"/>
      <c r="J766" s="238"/>
      <c r="K766" s="238"/>
      <c r="L766" s="238"/>
      <c r="M766" s="238"/>
      <c r="N766" s="238"/>
      <c r="O766" s="238"/>
      <c r="P766" s="238"/>
      <c r="Q766" s="238"/>
      <c r="R766" s="238"/>
      <c r="S766" s="238"/>
      <c r="T766" s="238"/>
      <c r="U766" s="238"/>
      <c r="V766" s="238"/>
      <c r="W766" s="238"/>
      <c r="X766" s="238"/>
      <c r="Y766" s="238"/>
      <c r="Z766" s="238"/>
    </row>
    <row r="767" spans="1:26" ht="18">
      <c r="A767" s="238"/>
      <c r="B767" s="238"/>
      <c r="C767" s="238"/>
      <c r="D767" s="238"/>
      <c r="E767" s="241"/>
      <c r="F767" s="238"/>
      <c r="G767" s="238"/>
      <c r="H767" s="238"/>
      <c r="I767" s="238"/>
      <c r="J767" s="238"/>
      <c r="K767" s="238"/>
      <c r="L767" s="238"/>
      <c r="M767" s="238"/>
      <c r="N767" s="238"/>
      <c r="O767" s="238"/>
      <c r="P767" s="238"/>
      <c r="Q767" s="238"/>
      <c r="R767" s="238"/>
      <c r="S767" s="238"/>
      <c r="T767" s="238"/>
      <c r="U767" s="238"/>
      <c r="V767" s="238"/>
      <c r="W767" s="238"/>
      <c r="X767" s="238"/>
      <c r="Y767" s="238"/>
      <c r="Z767" s="238"/>
    </row>
    <row r="768" spans="1:26" ht="18">
      <c r="A768" s="238"/>
      <c r="B768" s="238"/>
      <c r="C768" s="238"/>
      <c r="D768" s="238"/>
      <c r="E768" s="241"/>
      <c r="F768" s="238"/>
      <c r="G768" s="238"/>
      <c r="H768" s="238"/>
      <c r="I768" s="238"/>
      <c r="J768" s="238"/>
      <c r="K768" s="238"/>
      <c r="L768" s="238"/>
      <c r="M768" s="238"/>
      <c r="N768" s="238"/>
      <c r="O768" s="238"/>
      <c r="P768" s="238"/>
      <c r="Q768" s="238"/>
      <c r="R768" s="238"/>
      <c r="S768" s="238"/>
      <c r="T768" s="238"/>
      <c r="U768" s="238"/>
      <c r="V768" s="238"/>
      <c r="W768" s="238"/>
      <c r="X768" s="238"/>
      <c r="Y768" s="238"/>
      <c r="Z768" s="238"/>
    </row>
    <row r="769" spans="1:26" ht="18">
      <c r="A769" s="238"/>
      <c r="B769" s="238"/>
      <c r="C769" s="238"/>
      <c r="D769" s="238"/>
      <c r="E769" s="241"/>
      <c r="F769" s="238"/>
      <c r="G769" s="238"/>
      <c r="H769" s="238"/>
      <c r="I769" s="238"/>
      <c r="J769" s="238"/>
      <c r="K769" s="238"/>
      <c r="L769" s="238"/>
      <c r="M769" s="238"/>
      <c r="N769" s="238"/>
      <c r="O769" s="238"/>
      <c r="P769" s="238"/>
      <c r="Q769" s="238"/>
      <c r="R769" s="238"/>
      <c r="S769" s="238"/>
      <c r="T769" s="238"/>
      <c r="U769" s="238"/>
      <c r="V769" s="238"/>
      <c r="W769" s="238"/>
      <c r="X769" s="238"/>
      <c r="Y769" s="238"/>
      <c r="Z769" s="238"/>
    </row>
    <row r="770" spans="1:26" ht="18">
      <c r="A770" s="238"/>
      <c r="B770" s="238"/>
      <c r="C770" s="238"/>
      <c r="D770" s="238"/>
      <c r="E770" s="241"/>
      <c r="F770" s="238"/>
      <c r="G770" s="238"/>
      <c r="H770" s="238"/>
      <c r="I770" s="238"/>
      <c r="J770" s="238"/>
      <c r="K770" s="238"/>
      <c r="L770" s="238"/>
      <c r="M770" s="238"/>
      <c r="N770" s="238"/>
      <c r="O770" s="238"/>
      <c r="P770" s="238"/>
      <c r="Q770" s="238"/>
      <c r="R770" s="238"/>
      <c r="S770" s="238"/>
      <c r="T770" s="238"/>
      <c r="U770" s="238"/>
      <c r="V770" s="238"/>
      <c r="W770" s="238"/>
      <c r="X770" s="238"/>
      <c r="Y770" s="238"/>
      <c r="Z770" s="238"/>
    </row>
    <row r="771" spans="1:26" ht="18">
      <c r="A771" s="238"/>
      <c r="B771" s="238"/>
      <c r="C771" s="238"/>
      <c r="D771" s="238"/>
      <c r="E771" s="241"/>
      <c r="F771" s="238"/>
      <c r="G771" s="238"/>
      <c r="H771" s="238"/>
      <c r="I771" s="238"/>
      <c r="J771" s="238"/>
      <c r="K771" s="238"/>
      <c r="L771" s="238"/>
      <c r="M771" s="238"/>
      <c r="N771" s="238"/>
      <c r="O771" s="238"/>
      <c r="P771" s="238"/>
      <c r="Q771" s="238"/>
      <c r="R771" s="238"/>
      <c r="S771" s="238"/>
      <c r="T771" s="238"/>
      <c r="U771" s="238"/>
      <c r="V771" s="238"/>
      <c r="W771" s="238"/>
      <c r="X771" s="238"/>
      <c r="Y771" s="238"/>
      <c r="Z771" s="238"/>
    </row>
    <row r="772" spans="1:26" ht="18">
      <c r="A772" s="238"/>
      <c r="B772" s="238"/>
      <c r="C772" s="238"/>
      <c r="D772" s="238"/>
      <c r="E772" s="241"/>
      <c r="F772" s="238"/>
      <c r="G772" s="238"/>
      <c r="H772" s="238"/>
      <c r="I772" s="238"/>
      <c r="J772" s="238"/>
      <c r="K772" s="238"/>
      <c r="L772" s="238"/>
      <c r="M772" s="238"/>
      <c r="N772" s="238"/>
      <c r="O772" s="238"/>
      <c r="P772" s="238"/>
      <c r="Q772" s="238"/>
      <c r="R772" s="238"/>
      <c r="S772" s="238"/>
      <c r="T772" s="238"/>
      <c r="U772" s="238"/>
      <c r="V772" s="238"/>
      <c r="W772" s="238"/>
      <c r="X772" s="238"/>
      <c r="Y772" s="238"/>
      <c r="Z772" s="238"/>
    </row>
    <row r="773" spans="1:26" ht="18">
      <c r="A773" s="238"/>
      <c r="B773" s="238"/>
      <c r="C773" s="238"/>
      <c r="D773" s="238"/>
      <c r="E773" s="241"/>
      <c r="F773" s="238"/>
      <c r="G773" s="238"/>
      <c r="H773" s="238"/>
      <c r="I773" s="238"/>
      <c r="J773" s="238"/>
      <c r="K773" s="238"/>
      <c r="L773" s="238"/>
      <c r="M773" s="238"/>
      <c r="N773" s="238"/>
      <c r="O773" s="238"/>
      <c r="P773" s="238"/>
      <c r="Q773" s="238"/>
      <c r="R773" s="238"/>
      <c r="S773" s="238"/>
      <c r="T773" s="238"/>
      <c r="U773" s="238"/>
      <c r="V773" s="238"/>
      <c r="W773" s="238"/>
      <c r="X773" s="238"/>
      <c r="Y773" s="238"/>
      <c r="Z773" s="238"/>
    </row>
    <row r="774" spans="1:26" ht="18">
      <c r="A774" s="238"/>
      <c r="B774" s="238"/>
      <c r="C774" s="238"/>
      <c r="D774" s="238"/>
      <c r="E774" s="241"/>
      <c r="F774" s="238"/>
      <c r="G774" s="238"/>
      <c r="H774" s="238"/>
      <c r="I774" s="238"/>
      <c r="J774" s="238"/>
      <c r="K774" s="238"/>
      <c r="L774" s="238"/>
      <c r="M774" s="238"/>
      <c r="N774" s="238"/>
      <c r="O774" s="238"/>
      <c r="P774" s="238"/>
      <c r="Q774" s="238"/>
      <c r="R774" s="238"/>
      <c r="S774" s="238"/>
      <c r="T774" s="238"/>
      <c r="U774" s="238"/>
      <c r="V774" s="238"/>
      <c r="W774" s="238"/>
      <c r="X774" s="238"/>
      <c r="Y774" s="238"/>
      <c r="Z774" s="238"/>
    </row>
    <row r="775" spans="1:26" ht="18">
      <c r="A775" s="238"/>
      <c r="B775" s="238"/>
      <c r="C775" s="238"/>
      <c r="D775" s="238"/>
      <c r="E775" s="241"/>
      <c r="F775" s="238"/>
      <c r="G775" s="238"/>
      <c r="H775" s="238"/>
      <c r="I775" s="238"/>
      <c r="J775" s="238"/>
      <c r="K775" s="238"/>
      <c r="L775" s="238"/>
      <c r="M775" s="238"/>
      <c r="N775" s="238"/>
      <c r="O775" s="238"/>
      <c r="P775" s="238"/>
      <c r="Q775" s="238"/>
      <c r="R775" s="238"/>
      <c r="S775" s="238"/>
      <c r="T775" s="238"/>
      <c r="U775" s="238"/>
      <c r="V775" s="238"/>
      <c r="W775" s="238"/>
      <c r="X775" s="238"/>
      <c r="Y775" s="238"/>
      <c r="Z775" s="238"/>
    </row>
    <row r="776" spans="1:26" ht="18">
      <c r="A776" s="238"/>
      <c r="B776" s="238"/>
      <c r="C776" s="238"/>
      <c r="D776" s="238"/>
      <c r="E776" s="241"/>
      <c r="F776" s="238"/>
      <c r="G776" s="238"/>
      <c r="H776" s="238"/>
      <c r="I776" s="238"/>
      <c r="J776" s="238"/>
      <c r="K776" s="238"/>
      <c r="L776" s="238"/>
      <c r="M776" s="238"/>
      <c r="N776" s="238"/>
      <c r="O776" s="238"/>
      <c r="P776" s="238"/>
      <c r="Q776" s="238"/>
      <c r="R776" s="238"/>
      <c r="S776" s="238"/>
      <c r="T776" s="238"/>
      <c r="U776" s="238"/>
      <c r="V776" s="238"/>
      <c r="W776" s="238"/>
      <c r="X776" s="238"/>
      <c r="Y776" s="238"/>
      <c r="Z776" s="238"/>
    </row>
    <row r="777" spans="1:26" ht="18">
      <c r="A777" s="238"/>
      <c r="B777" s="238"/>
      <c r="C777" s="238"/>
      <c r="D777" s="238"/>
      <c r="E777" s="241"/>
      <c r="F777" s="238"/>
      <c r="G777" s="238"/>
      <c r="H777" s="238"/>
      <c r="I777" s="238"/>
      <c r="J777" s="238"/>
      <c r="K777" s="238"/>
      <c r="L777" s="238"/>
      <c r="M777" s="238"/>
      <c r="N777" s="238"/>
      <c r="O777" s="238"/>
      <c r="P777" s="238"/>
      <c r="Q777" s="238"/>
      <c r="R777" s="238"/>
      <c r="S777" s="238"/>
      <c r="T777" s="238"/>
      <c r="U777" s="238"/>
      <c r="V777" s="238"/>
      <c r="W777" s="238"/>
      <c r="X777" s="238"/>
      <c r="Y777" s="238"/>
      <c r="Z777" s="238"/>
    </row>
    <row r="778" spans="1:26" ht="18">
      <c r="A778" s="238"/>
      <c r="B778" s="238"/>
      <c r="C778" s="238"/>
      <c r="D778" s="238"/>
      <c r="E778" s="241"/>
      <c r="F778" s="238"/>
      <c r="G778" s="238"/>
      <c r="H778" s="238"/>
      <c r="I778" s="238"/>
      <c r="J778" s="238"/>
      <c r="K778" s="238"/>
      <c r="L778" s="238"/>
      <c r="M778" s="238"/>
      <c r="N778" s="238"/>
      <c r="O778" s="238"/>
      <c r="P778" s="238"/>
      <c r="Q778" s="238"/>
      <c r="R778" s="238"/>
      <c r="S778" s="238"/>
      <c r="T778" s="238"/>
      <c r="U778" s="238"/>
      <c r="V778" s="238"/>
      <c r="W778" s="238"/>
      <c r="X778" s="238"/>
      <c r="Y778" s="238"/>
      <c r="Z778" s="238"/>
    </row>
    <row r="779" spans="1:26" ht="18">
      <c r="A779" s="238"/>
      <c r="B779" s="238"/>
      <c r="C779" s="238"/>
      <c r="D779" s="238"/>
      <c r="E779" s="241"/>
      <c r="F779" s="238"/>
      <c r="G779" s="238"/>
      <c r="H779" s="238"/>
      <c r="I779" s="238"/>
      <c r="J779" s="238"/>
      <c r="K779" s="238"/>
      <c r="L779" s="238"/>
      <c r="M779" s="238"/>
      <c r="N779" s="238"/>
      <c r="O779" s="238"/>
      <c r="P779" s="238"/>
      <c r="Q779" s="238"/>
      <c r="R779" s="238"/>
      <c r="S779" s="238"/>
      <c r="T779" s="238"/>
      <c r="U779" s="238"/>
      <c r="V779" s="238"/>
      <c r="W779" s="238"/>
      <c r="X779" s="238"/>
      <c r="Y779" s="238"/>
      <c r="Z779" s="238"/>
    </row>
    <row r="780" spans="1:26" ht="18">
      <c r="A780" s="238"/>
      <c r="B780" s="238"/>
      <c r="C780" s="238"/>
      <c r="D780" s="238"/>
      <c r="E780" s="241"/>
      <c r="F780" s="238"/>
      <c r="G780" s="238"/>
      <c r="H780" s="238"/>
      <c r="I780" s="238"/>
      <c r="J780" s="238"/>
      <c r="K780" s="238"/>
      <c r="L780" s="238"/>
      <c r="M780" s="238"/>
      <c r="N780" s="238"/>
      <c r="O780" s="238"/>
      <c r="P780" s="238"/>
      <c r="Q780" s="238"/>
      <c r="R780" s="238"/>
      <c r="S780" s="238"/>
      <c r="T780" s="238"/>
      <c r="U780" s="238"/>
      <c r="V780" s="238"/>
      <c r="W780" s="238"/>
      <c r="X780" s="238"/>
      <c r="Y780" s="238"/>
      <c r="Z780" s="238"/>
    </row>
    <row r="781" spans="1:26" ht="18">
      <c r="A781" s="238"/>
      <c r="B781" s="238"/>
      <c r="C781" s="238"/>
      <c r="D781" s="238"/>
      <c r="E781" s="241"/>
      <c r="F781" s="238"/>
      <c r="G781" s="238"/>
      <c r="H781" s="238"/>
      <c r="I781" s="238"/>
      <c r="J781" s="238"/>
      <c r="K781" s="238"/>
      <c r="L781" s="238"/>
      <c r="M781" s="238"/>
      <c r="N781" s="238"/>
      <c r="O781" s="238"/>
      <c r="P781" s="238"/>
      <c r="Q781" s="238"/>
      <c r="R781" s="238"/>
      <c r="S781" s="238"/>
      <c r="T781" s="238"/>
      <c r="U781" s="238"/>
      <c r="V781" s="238"/>
      <c r="W781" s="238"/>
      <c r="X781" s="238"/>
      <c r="Y781" s="238"/>
      <c r="Z781" s="238"/>
    </row>
    <row r="782" spans="1:26" ht="18">
      <c r="A782" s="238"/>
      <c r="B782" s="238"/>
      <c r="C782" s="238"/>
      <c r="D782" s="238"/>
      <c r="E782" s="241"/>
      <c r="F782" s="238"/>
      <c r="G782" s="238"/>
      <c r="H782" s="238"/>
      <c r="I782" s="238"/>
      <c r="J782" s="238"/>
      <c r="K782" s="238"/>
      <c r="L782" s="238"/>
      <c r="M782" s="238"/>
      <c r="N782" s="238"/>
      <c r="O782" s="238"/>
      <c r="P782" s="238"/>
      <c r="Q782" s="238"/>
      <c r="R782" s="238"/>
      <c r="S782" s="238"/>
      <c r="T782" s="238"/>
      <c r="U782" s="238"/>
      <c r="V782" s="238"/>
      <c r="W782" s="238"/>
      <c r="X782" s="238"/>
      <c r="Y782" s="238"/>
      <c r="Z782" s="238"/>
    </row>
    <row r="783" spans="1:26" ht="18">
      <c r="A783" s="238"/>
      <c r="B783" s="238"/>
      <c r="C783" s="238"/>
      <c r="D783" s="238"/>
      <c r="E783" s="241"/>
      <c r="F783" s="238"/>
      <c r="G783" s="238"/>
      <c r="H783" s="238"/>
      <c r="I783" s="238"/>
      <c r="J783" s="238"/>
      <c r="K783" s="238"/>
      <c r="L783" s="238"/>
      <c r="M783" s="238"/>
      <c r="N783" s="238"/>
      <c r="O783" s="238"/>
      <c r="P783" s="238"/>
      <c r="Q783" s="238"/>
      <c r="R783" s="238"/>
      <c r="S783" s="238"/>
      <c r="T783" s="238"/>
      <c r="U783" s="238"/>
      <c r="V783" s="238"/>
      <c r="W783" s="238"/>
      <c r="X783" s="238"/>
      <c r="Y783" s="238"/>
      <c r="Z783" s="238"/>
    </row>
    <row r="784" spans="1:26" ht="18">
      <c r="A784" s="238"/>
      <c r="B784" s="238"/>
      <c r="C784" s="238"/>
      <c r="D784" s="238"/>
      <c r="E784" s="241"/>
      <c r="F784" s="238"/>
      <c r="G784" s="238"/>
      <c r="H784" s="238"/>
      <c r="I784" s="238"/>
      <c r="J784" s="238"/>
      <c r="K784" s="238"/>
      <c r="L784" s="238"/>
      <c r="M784" s="238"/>
      <c r="N784" s="238"/>
      <c r="O784" s="238"/>
      <c r="P784" s="238"/>
      <c r="Q784" s="238"/>
      <c r="R784" s="238"/>
      <c r="S784" s="238"/>
      <c r="T784" s="238"/>
      <c r="U784" s="238"/>
      <c r="V784" s="238"/>
      <c r="W784" s="238"/>
      <c r="X784" s="238"/>
      <c r="Y784" s="238"/>
      <c r="Z784" s="238"/>
    </row>
    <row r="785" spans="1:26" ht="18">
      <c r="A785" s="238"/>
      <c r="B785" s="238"/>
      <c r="C785" s="238"/>
      <c r="D785" s="238"/>
      <c r="E785" s="241"/>
      <c r="F785" s="238"/>
      <c r="G785" s="238"/>
      <c r="H785" s="238"/>
      <c r="I785" s="238"/>
      <c r="J785" s="238"/>
      <c r="K785" s="238"/>
      <c r="L785" s="238"/>
      <c r="M785" s="238"/>
      <c r="N785" s="238"/>
      <c r="O785" s="238"/>
      <c r="P785" s="238"/>
      <c r="Q785" s="238"/>
      <c r="R785" s="238"/>
      <c r="S785" s="238"/>
      <c r="T785" s="238"/>
      <c r="U785" s="238"/>
      <c r="V785" s="238"/>
      <c r="W785" s="238"/>
      <c r="X785" s="238"/>
      <c r="Y785" s="238"/>
      <c r="Z785" s="238"/>
    </row>
    <row r="786" spans="1:26" ht="18">
      <c r="A786" s="238"/>
      <c r="B786" s="238"/>
      <c r="C786" s="238"/>
      <c r="D786" s="238"/>
      <c r="E786" s="241"/>
      <c r="F786" s="238"/>
      <c r="G786" s="238"/>
      <c r="H786" s="238"/>
      <c r="I786" s="238"/>
      <c r="J786" s="238"/>
      <c r="K786" s="238"/>
      <c r="L786" s="238"/>
      <c r="M786" s="238"/>
      <c r="N786" s="238"/>
      <c r="O786" s="238"/>
      <c r="P786" s="238"/>
      <c r="Q786" s="238"/>
      <c r="R786" s="238"/>
      <c r="S786" s="238"/>
      <c r="T786" s="238"/>
      <c r="U786" s="238"/>
      <c r="V786" s="238"/>
      <c r="W786" s="238"/>
      <c r="X786" s="238"/>
      <c r="Y786" s="238"/>
      <c r="Z786" s="238"/>
    </row>
    <row r="787" spans="1:26" ht="18">
      <c r="A787" s="238"/>
      <c r="B787" s="238"/>
      <c r="C787" s="238"/>
      <c r="D787" s="238"/>
      <c r="E787" s="241"/>
      <c r="F787" s="238"/>
      <c r="G787" s="238"/>
      <c r="H787" s="238"/>
      <c r="I787" s="238"/>
      <c r="J787" s="238"/>
      <c r="K787" s="238"/>
      <c r="L787" s="238"/>
      <c r="M787" s="238"/>
      <c r="N787" s="238"/>
      <c r="O787" s="238"/>
      <c r="P787" s="238"/>
      <c r="Q787" s="238"/>
      <c r="R787" s="238"/>
      <c r="S787" s="238"/>
      <c r="T787" s="238"/>
      <c r="U787" s="238"/>
      <c r="V787" s="238"/>
      <c r="W787" s="238"/>
      <c r="X787" s="238"/>
      <c r="Y787" s="238"/>
      <c r="Z787" s="238"/>
    </row>
    <row r="788" spans="1:26" ht="18">
      <c r="A788" s="238"/>
      <c r="B788" s="238"/>
      <c r="C788" s="238"/>
      <c r="D788" s="238"/>
      <c r="E788" s="241"/>
      <c r="F788" s="238"/>
      <c r="G788" s="238"/>
      <c r="H788" s="238"/>
      <c r="I788" s="238"/>
      <c r="J788" s="238"/>
      <c r="K788" s="238"/>
      <c r="L788" s="238"/>
      <c r="M788" s="238"/>
      <c r="N788" s="238"/>
      <c r="O788" s="238"/>
      <c r="P788" s="238"/>
      <c r="Q788" s="238"/>
      <c r="R788" s="238"/>
      <c r="S788" s="238"/>
      <c r="T788" s="238"/>
      <c r="U788" s="238"/>
      <c r="V788" s="238"/>
      <c r="W788" s="238"/>
      <c r="X788" s="238"/>
      <c r="Y788" s="238"/>
      <c r="Z788" s="238"/>
    </row>
    <row r="789" spans="1:26" ht="18">
      <c r="A789" s="238"/>
      <c r="B789" s="238"/>
      <c r="C789" s="238"/>
      <c r="D789" s="238"/>
      <c r="E789" s="241"/>
      <c r="F789" s="238"/>
      <c r="G789" s="238"/>
      <c r="H789" s="238"/>
      <c r="I789" s="238"/>
      <c r="J789" s="238"/>
      <c r="K789" s="238"/>
      <c r="L789" s="238"/>
      <c r="M789" s="238"/>
      <c r="N789" s="238"/>
      <c r="O789" s="238"/>
      <c r="P789" s="238"/>
      <c r="Q789" s="238"/>
      <c r="R789" s="238"/>
      <c r="S789" s="238"/>
      <c r="T789" s="238"/>
      <c r="U789" s="238"/>
      <c r="V789" s="238"/>
      <c r="W789" s="238"/>
      <c r="X789" s="238"/>
      <c r="Y789" s="238"/>
      <c r="Z789" s="238"/>
    </row>
    <row r="790" spans="1:26" ht="18">
      <c r="A790" s="238"/>
      <c r="B790" s="238"/>
      <c r="C790" s="238"/>
      <c r="D790" s="238"/>
      <c r="E790" s="241"/>
      <c r="F790" s="238"/>
      <c r="G790" s="238"/>
      <c r="H790" s="238"/>
      <c r="I790" s="238"/>
      <c r="J790" s="238"/>
      <c r="K790" s="238"/>
      <c r="L790" s="238"/>
      <c r="M790" s="238"/>
      <c r="N790" s="238"/>
      <c r="O790" s="238"/>
      <c r="P790" s="238"/>
      <c r="Q790" s="238"/>
      <c r="R790" s="238"/>
      <c r="S790" s="238"/>
      <c r="T790" s="238"/>
      <c r="U790" s="238"/>
      <c r="V790" s="238"/>
      <c r="W790" s="238"/>
      <c r="X790" s="238"/>
      <c r="Y790" s="238"/>
      <c r="Z790" s="238"/>
    </row>
    <row r="791" spans="1:26" ht="18">
      <c r="A791" s="238"/>
      <c r="B791" s="238"/>
      <c r="C791" s="238"/>
      <c r="D791" s="238"/>
      <c r="E791" s="241"/>
      <c r="F791" s="238"/>
      <c r="G791" s="238"/>
      <c r="H791" s="238"/>
      <c r="I791" s="238"/>
      <c r="J791" s="238"/>
      <c r="K791" s="238"/>
      <c r="L791" s="238"/>
      <c r="M791" s="238"/>
      <c r="N791" s="238"/>
      <c r="O791" s="238"/>
      <c r="P791" s="238"/>
      <c r="Q791" s="238"/>
      <c r="R791" s="238"/>
      <c r="S791" s="238"/>
      <c r="T791" s="238"/>
      <c r="U791" s="238"/>
      <c r="V791" s="238"/>
      <c r="W791" s="238"/>
      <c r="X791" s="238"/>
      <c r="Y791" s="238"/>
      <c r="Z791" s="238"/>
    </row>
    <row r="792" spans="1:26" ht="18">
      <c r="A792" s="238"/>
      <c r="B792" s="238"/>
      <c r="C792" s="238"/>
      <c r="D792" s="238"/>
      <c r="E792" s="241"/>
      <c r="F792" s="238"/>
      <c r="G792" s="238"/>
      <c r="H792" s="238"/>
      <c r="I792" s="238"/>
      <c r="J792" s="238"/>
      <c r="K792" s="238"/>
      <c r="L792" s="238"/>
      <c r="M792" s="238"/>
      <c r="N792" s="238"/>
      <c r="O792" s="238"/>
      <c r="P792" s="238"/>
      <c r="Q792" s="238"/>
      <c r="R792" s="238"/>
      <c r="S792" s="238"/>
      <c r="T792" s="238"/>
      <c r="U792" s="238"/>
      <c r="V792" s="238"/>
      <c r="W792" s="238"/>
      <c r="X792" s="238"/>
      <c r="Y792" s="238"/>
      <c r="Z792" s="238"/>
    </row>
    <row r="793" spans="1:26" ht="18">
      <c r="A793" s="238"/>
      <c r="B793" s="238"/>
      <c r="C793" s="238"/>
      <c r="D793" s="238"/>
      <c r="E793" s="241"/>
      <c r="F793" s="238"/>
      <c r="G793" s="238"/>
      <c r="H793" s="238"/>
      <c r="I793" s="238"/>
      <c r="J793" s="238"/>
      <c r="K793" s="238"/>
      <c r="L793" s="238"/>
      <c r="M793" s="238"/>
      <c r="N793" s="238"/>
      <c r="O793" s="238"/>
      <c r="P793" s="238"/>
      <c r="Q793" s="238"/>
      <c r="R793" s="238"/>
      <c r="S793" s="238"/>
      <c r="T793" s="238"/>
      <c r="U793" s="238"/>
      <c r="V793" s="238"/>
      <c r="W793" s="238"/>
      <c r="X793" s="238"/>
      <c r="Y793" s="238"/>
      <c r="Z793" s="238"/>
    </row>
    <row r="794" spans="1:26" ht="18">
      <c r="A794" s="238"/>
      <c r="B794" s="238"/>
      <c r="C794" s="238"/>
      <c r="D794" s="238"/>
      <c r="E794" s="241"/>
      <c r="F794" s="238"/>
      <c r="G794" s="238"/>
      <c r="H794" s="238"/>
      <c r="I794" s="238"/>
      <c r="J794" s="238"/>
      <c r="K794" s="238"/>
      <c r="L794" s="238"/>
      <c r="M794" s="238"/>
      <c r="N794" s="238"/>
      <c r="O794" s="238"/>
      <c r="P794" s="238"/>
      <c r="Q794" s="238"/>
      <c r="R794" s="238"/>
      <c r="S794" s="238"/>
      <c r="T794" s="238"/>
      <c r="U794" s="238"/>
      <c r="V794" s="238"/>
      <c r="W794" s="238"/>
      <c r="X794" s="238"/>
      <c r="Y794" s="238"/>
      <c r="Z794" s="238"/>
    </row>
    <row r="795" spans="1:26" ht="18">
      <c r="A795" s="238"/>
      <c r="B795" s="238"/>
      <c r="C795" s="238"/>
      <c r="D795" s="238"/>
      <c r="E795" s="241"/>
      <c r="F795" s="238"/>
      <c r="G795" s="238"/>
      <c r="H795" s="238"/>
      <c r="I795" s="238"/>
      <c r="J795" s="238"/>
      <c r="K795" s="238"/>
      <c r="L795" s="238"/>
      <c r="M795" s="238"/>
      <c r="N795" s="238"/>
      <c r="O795" s="238"/>
      <c r="P795" s="238"/>
      <c r="Q795" s="238"/>
      <c r="R795" s="238"/>
      <c r="S795" s="238"/>
      <c r="T795" s="238"/>
      <c r="U795" s="238"/>
      <c r="V795" s="238"/>
      <c r="W795" s="238"/>
      <c r="X795" s="238"/>
      <c r="Y795" s="238"/>
      <c r="Z795" s="238"/>
    </row>
    <row r="796" spans="1:26" ht="18">
      <c r="A796" s="238"/>
      <c r="B796" s="238"/>
      <c r="C796" s="238"/>
      <c r="D796" s="238"/>
      <c r="E796" s="241"/>
      <c r="F796" s="238"/>
      <c r="G796" s="238"/>
      <c r="H796" s="238"/>
      <c r="I796" s="238"/>
      <c r="J796" s="238"/>
      <c r="K796" s="238"/>
      <c r="L796" s="238"/>
      <c r="M796" s="238"/>
      <c r="N796" s="238"/>
      <c r="O796" s="238"/>
      <c r="P796" s="238"/>
      <c r="Q796" s="238"/>
      <c r="R796" s="238"/>
      <c r="S796" s="238"/>
      <c r="T796" s="238"/>
      <c r="U796" s="238"/>
      <c r="V796" s="238"/>
      <c r="W796" s="238"/>
      <c r="X796" s="238"/>
      <c r="Y796" s="238"/>
      <c r="Z796" s="238"/>
    </row>
    <row r="797" spans="1:26" ht="18">
      <c r="A797" s="238"/>
      <c r="B797" s="238"/>
      <c r="C797" s="238"/>
      <c r="D797" s="238"/>
      <c r="E797" s="241"/>
      <c r="F797" s="238"/>
      <c r="G797" s="238"/>
      <c r="H797" s="238"/>
      <c r="I797" s="238"/>
      <c r="J797" s="238"/>
      <c r="K797" s="238"/>
      <c r="L797" s="238"/>
      <c r="M797" s="238"/>
      <c r="N797" s="238"/>
      <c r="O797" s="238"/>
      <c r="P797" s="238"/>
      <c r="Q797" s="238"/>
      <c r="R797" s="238"/>
      <c r="S797" s="238"/>
      <c r="T797" s="238"/>
      <c r="U797" s="238"/>
      <c r="V797" s="238"/>
      <c r="W797" s="238"/>
      <c r="X797" s="238"/>
      <c r="Y797" s="238"/>
      <c r="Z797" s="238"/>
    </row>
    <row r="798" spans="1:26" ht="18">
      <c r="A798" s="238"/>
      <c r="B798" s="238"/>
      <c r="C798" s="238"/>
      <c r="D798" s="238"/>
      <c r="E798" s="241"/>
      <c r="F798" s="238"/>
      <c r="G798" s="238"/>
      <c r="H798" s="238"/>
      <c r="I798" s="238"/>
      <c r="J798" s="238"/>
      <c r="K798" s="238"/>
      <c r="L798" s="238"/>
      <c r="M798" s="238"/>
      <c r="N798" s="238"/>
      <c r="O798" s="238"/>
      <c r="P798" s="238"/>
      <c r="Q798" s="238"/>
      <c r="R798" s="238"/>
      <c r="S798" s="238"/>
      <c r="T798" s="238"/>
      <c r="U798" s="238"/>
      <c r="V798" s="238"/>
      <c r="W798" s="238"/>
      <c r="X798" s="238"/>
      <c r="Y798" s="238"/>
      <c r="Z798" s="238"/>
    </row>
    <row r="799" spans="1:26" ht="18">
      <c r="A799" s="238"/>
      <c r="B799" s="238"/>
      <c r="C799" s="238"/>
      <c r="D799" s="238"/>
      <c r="E799" s="241"/>
      <c r="F799" s="238"/>
      <c r="G799" s="238"/>
      <c r="H799" s="238"/>
      <c r="I799" s="238"/>
      <c r="J799" s="238"/>
      <c r="K799" s="238"/>
      <c r="L799" s="238"/>
      <c r="M799" s="238"/>
      <c r="N799" s="238"/>
      <c r="O799" s="238"/>
      <c r="P799" s="238"/>
      <c r="Q799" s="238"/>
      <c r="R799" s="238"/>
      <c r="S799" s="238"/>
      <c r="T799" s="238"/>
      <c r="U799" s="238"/>
      <c r="V799" s="238"/>
      <c r="W799" s="238"/>
      <c r="X799" s="238"/>
      <c r="Y799" s="238"/>
      <c r="Z799" s="238"/>
    </row>
    <row r="800" spans="1:26" ht="18">
      <c r="A800" s="238"/>
      <c r="B800" s="238"/>
      <c r="C800" s="238"/>
      <c r="D800" s="238"/>
      <c r="E800" s="241"/>
      <c r="F800" s="238"/>
      <c r="G800" s="238"/>
      <c r="H800" s="238"/>
      <c r="I800" s="238"/>
      <c r="J800" s="238"/>
      <c r="K800" s="238"/>
      <c r="L800" s="238"/>
      <c r="M800" s="238"/>
      <c r="N800" s="238"/>
      <c r="O800" s="238"/>
      <c r="P800" s="238"/>
      <c r="Q800" s="238"/>
      <c r="R800" s="238"/>
      <c r="S800" s="238"/>
      <c r="T800" s="238"/>
      <c r="U800" s="238"/>
      <c r="V800" s="238"/>
      <c r="W800" s="238"/>
      <c r="X800" s="238"/>
      <c r="Y800" s="238"/>
      <c r="Z800" s="238"/>
    </row>
    <row r="801" spans="1:26" ht="18">
      <c r="A801" s="238"/>
      <c r="B801" s="238"/>
      <c r="C801" s="238"/>
      <c r="D801" s="238"/>
      <c r="E801" s="241"/>
      <c r="F801" s="238"/>
      <c r="G801" s="238"/>
      <c r="H801" s="238"/>
      <c r="I801" s="238"/>
      <c r="J801" s="238"/>
      <c r="K801" s="238"/>
      <c r="L801" s="238"/>
      <c r="M801" s="238"/>
      <c r="N801" s="238"/>
      <c r="O801" s="238"/>
      <c r="P801" s="238"/>
      <c r="Q801" s="238"/>
      <c r="R801" s="238"/>
      <c r="S801" s="238"/>
      <c r="T801" s="238"/>
      <c r="U801" s="238"/>
      <c r="V801" s="238"/>
      <c r="W801" s="238"/>
      <c r="X801" s="238"/>
      <c r="Y801" s="238"/>
      <c r="Z801" s="238"/>
    </row>
    <row r="802" spans="1:26" ht="18">
      <c r="A802" s="238"/>
      <c r="B802" s="238"/>
      <c r="C802" s="238"/>
      <c r="D802" s="238"/>
      <c r="E802" s="241"/>
      <c r="F802" s="238"/>
      <c r="G802" s="238"/>
      <c r="H802" s="238"/>
      <c r="I802" s="238"/>
      <c r="J802" s="238"/>
      <c r="K802" s="238"/>
      <c r="L802" s="238"/>
      <c r="M802" s="238"/>
      <c r="N802" s="238"/>
      <c r="O802" s="238"/>
      <c r="P802" s="238"/>
      <c r="Q802" s="238"/>
      <c r="R802" s="238"/>
      <c r="S802" s="238"/>
      <c r="T802" s="238"/>
      <c r="U802" s="238"/>
      <c r="V802" s="238"/>
      <c r="W802" s="238"/>
      <c r="X802" s="238"/>
      <c r="Y802" s="238"/>
      <c r="Z802" s="238"/>
    </row>
    <row r="803" spans="1:26" ht="18">
      <c r="A803" s="238"/>
      <c r="B803" s="238"/>
      <c r="C803" s="238"/>
      <c r="D803" s="238"/>
      <c r="E803" s="241"/>
      <c r="F803" s="238"/>
      <c r="G803" s="238"/>
      <c r="H803" s="238"/>
      <c r="I803" s="238"/>
      <c r="J803" s="238"/>
      <c r="K803" s="238"/>
      <c r="L803" s="238"/>
      <c r="M803" s="238"/>
      <c r="N803" s="238"/>
      <c r="O803" s="238"/>
      <c r="P803" s="238"/>
      <c r="Q803" s="238"/>
      <c r="R803" s="238"/>
      <c r="S803" s="238"/>
      <c r="T803" s="238"/>
      <c r="U803" s="238"/>
      <c r="V803" s="238"/>
      <c r="W803" s="238"/>
      <c r="X803" s="238"/>
      <c r="Y803" s="238"/>
      <c r="Z803" s="238"/>
    </row>
    <row r="804" spans="1:26" ht="18">
      <c r="A804" s="238"/>
      <c r="B804" s="238"/>
      <c r="C804" s="238"/>
      <c r="D804" s="238"/>
      <c r="E804" s="241"/>
      <c r="F804" s="238"/>
      <c r="G804" s="238"/>
      <c r="H804" s="238"/>
      <c r="I804" s="238"/>
      <c r="J804" s="238"/>
      <c r="K804" s="238"/>
      <c r="L804" s="238"/>
      <c r="M804" s="238"/>
      <c r="N804" s="238"/>
      <c r="O804" s="238"/>
      <c r="P804" s="238"/>
      <c r="Q804" s="238"/>
      <c r="R804" s="238"/>
      <c r="S804" s="238"/>
      <c r="T804" s="238"/>
      <c r="U804" s="238"/>
      <c r="V804" s="238"/>
      <c r="W804" s="238"/>
      <c r="X804" s="238"/>
      <c r="Y804" s="238"/>
      <c r="Z804" s="238"/>
    </row>
    <row r="805" spans="1:26" ht="18">
      <c r="A805" s="238"/>
      <c r="B805" s="238"/>
      <c r="C805" s="238"/>
      <c r="D805" s="238"/>
      <c r="E805" s="241"/>
      <c r="F805" s="238"/>
      <c r="G805" s="238"/>
      <c r="H805" s="238"/>
      <c r="I805" s="238"/>
      <c r="J805" s="238"/>
      <c r="K805" s="238"/>
      <c r="L805" s="238"/>
      <c r="M805" s="238"/>
      <c r="N805" s="238"/>
      <c r="O805" s="238"/>
      <c r="P805" s="238"/>
      <c r="Q805" s="238"/>
      <c r="R805" s="238"/>
      <c r="S805" s="238"/>
      <c r="T805" s="238"/>
      <c r="U805" s="238"/>
      <c r="V805" s="238"/>
      <c r="W805" s="238"/>
      <c r="X805" s="238"/>
      <c r="Y805" s="238"/>
      <c r="Z805" s="238"/>
    </row>
    <row r="806" spans="1:26" ht="18">
      <c r="A806" s="238"/>
      <c r="B806" s="238"/>
      <c r="C806" s="238"/>
      <c r="D806" s="238"/>
      <c r="E806" s="241"/>
      <c r="F806" s="238"/>
      <c r="G806" s="238"/>
      <c r="H806" s="238"/>
      <c r="I806" s="238"/>
      <c r="J806" s="238"/>
      <c r="K806" s="238"/>
      <c r="L806" s="238"/>
      <c r="M806" s="238"/>
      <c r="N806" s="238"/>
      <c r="O806" s="238"/>
      <c r="P806" s="238"/>
      <c r="Q806" s="238"/>
      <c r="R806" s="238"/>
      <c r="S806" s="238"/>
      <c r="T806" s="238"/>
      <c r="U806" s="238"/>
      <c r="V806" s="238"/>
      <c r="W806" s="238"/>
      <c r="X806" s="238"/>
      <c r="Y806" s="238"/>
      <c r="Z806" s="238"/>
    </row>
    <row r="807" spans="1:26" ht="18">
      <c r="A807" s="238"/>
      <c r="B807" s="238"/>
      <c r="C807" s="238"/>
      <c r="D807" s="238"/>
      <c r="E807" s="241"/>
      <c r="F807" s="238"/>
      <c r="G807" s="238"/>
      <c r="H807" s="238"/>
      <c r="I807" s="238"/>
      <c r="J807" s="238"/>
      <c r="K807" s="238"/>
      <c r="L807" s="238"/>
      <c r="M807" s="238"/>
      <c r="N807" s="238"/>
      <c r="O807" s="238"/>
      <c r="P807" s="238"/>
      <c r="Q807" s="238"/>
      <c r="R807" s="238"/>
      <c r="S807" s="238"/>
      <c r="T807" s="238"/>
      <c r="U807" s="238"/>
      <c r="V807" s="238"/>
      <c r="W807" s="238"/>
      <c r="X807" s="238"/>
      <c r="Y807" s="238"/>
      <c r="Z807" s="238"/>
    </row>
    <row r="808" spans="1:26" ht="18">
      <c r="A808" s="238"/>
      <c r="B808" s="238"/>
      <c r="C808" s="238"/>
      <c r="D808" s="238"/>
      <c r="E808" s="241"/>
      <c r="F808" s="238"/>
      <c r="G808" s="238"/>
      <c r="H808" s="238"/>
      <c r="I808" s="238"/>
      <c r="J808" s="238"/>
      <c r="K808" s="238"/>
      <c r="L808" s="238"/>
      <c r="M808" s="238"/>
      <c r="N808" s="238"/>
      <c r="O808" s="238"/>
      <c r="P808" s="238"/>
      <c r="Q808" s="238"/>
      <c r="R808" s="238"/>
      <c r="S808" s="238"/>
      <c r="T808" s="238"/>
      <c r="U808" s="238"/>
      <c r="V808" s="238"/>
      <c r="W808" s="238"/>
      <c r="X808" s="238"/>
      <c r="Y808" s="238"/>
      <c r="Z808" s="238"/>
    </row>
    <row r="809" spans="1:26" ht="18">
      <c r="A809" s="238"/>
      <c r="B809" s="238"/>
      <c r="C809" s="238"/>
      <c r="D809" s="238"/>
      <c r="E809" s="241"/>
      <c r="F809" s="238"/>
      <c r="G809" s="238"/>
      <c r="H809" s="238"/>
      <c r="I809" s="238"/>
      <c r="J809" s="238"/>
      <c r="K809" s="238"/>
      <c r="L809" s="238"/>
      <c r="M809" s="238"/>
      <c r="N809" s="238"/>
      <c r="O809" s="238"/>
      <c r="P809" s="238"/>
      <c r="Q809" s="238"/>
      <c r="R809" s="238"/>
      <c r="S809" s="238"/>
      <c r="T809" s="238"/>
      <c r="U809" s="238"/>
      <c r="V809" s="238"/>
      <c r="W809" s="238"/>
      <c r="X809" s="238"/>
      <c r="Y809" s="238"/>
      <c r="Z809" s="238"/>
    </row>
    <row r="810" spans="1:26" ht="18">
      <c r="A810" s="238"/>
      <c r="B810" s="238"/>
      <c r="C810" s="238"/>
      <c r="D810" s="238"/>
      <c r="E810" s="241"/>
      <c r="F810" s="238"/>
      <c r="G810" s="238"/>
      <c r="H810" s="238"/>
      <c r="I810" s="238"/>
      <c r="J810" s="238"/>
      <c r="K810" s="238"/>
      <c r="L810" s="238"/>
      <c r="M810" s="238"/>
      <c r="N810" s="238"/>
      <c r="O810" s="238"/>
      <c r="P810" s="238"/>
      <c r="Q810" s="238"/>
      <c r="R810" s="238"/>
      <c r="S810" s="238"/>
      <c r="T810" s="238"/>
      <c r="U810" s="238"/>
      <c r="V810" s="238"/>
      <c r="W810" s="238"/>
      <c r="X810" s="238"/>
      <c r="Y810" s="238"/>
      <c r="Z810" s="238"/>
    </row>
    <row r="811" spans="1:26" ht="18">
      <c r="A811" s="238"/>
      <c r="B811" s="238"/>
      <c r="C811" s="238"/>
      <c r="D811" s="238"/>
      <c r="E811" s="241"/>
      <c r="F811" s="238"/>
      <c r="G811" s="238"/>
      <c r="H811" s="238"/>
      <c r="I811" s="238"/>
      <c r="J811" s="238"/>
      <c r="K811" s="238"/>
      <c r="L811" s="238"/>
      <c r="M811" s="238"/>
      <c r="N811" s="238"/>
      <c r="O811" s="238"/>
      <c r="P811" s="238"/>
      <c r="Q811" s="238"/>
      <c r="R811" s="238"/>
      <c r="S811" s="238"/>
      <c r="T811" s="238"/>
      <c r="U811" s="238"/>
      <c r="V811" s="238"/>
      <c r="W811" s="238"/>
      <c r="X811" s="238"/>
      <c r="Y811" s="238"/>
      <c r="Z811" s="238"/>
    </row>
    <row r="812" spans="1:26" ht="18">
      <c r="A812" s="238"/>
      <c r="B812" s="238"/>
      <c r="C812" s="238"/>
      <c r="D812" s="238"/>
      <c r="E812" s="241"/>
      <c r="F812" s="238"/>
      <c r="G812" s="238"/>
      <c r="H812" s="238"/>
      <c r="I812" s="238"/>
      <c r="J812" s="238"/>
      <c r="K812" s="238"/>
      <c r="L812" s="238"/>
      <c r="M812" s="238"/>
      <c r="N812" s="238"/>
      <c r="O812" s="238"/>
      <c r="P812" s="238"/>
      <c r="Q812" s="238"/>
      <c r="R812" s="238"/>
      <c r="S812" s="238"/>
      <c r="T812" s="238"/>
      <c r="U812" s="238"/>
      <c r="V812" s="238"/>
      <c r="W812" s="238"/>
      <c r="X812" s="238"/>
      <c r="Y812" s="238"/>
      <c r="Z812" s="238"/>
    </row>
    <row r="813" spans="1:26" ht="18">
      <c r="A813" s="238"/>
      <c r="B813" s="238"/>
      <c r="C813" s="238"/>
      <c r="D813" s="238"/>
      <c r="E813" s="241"/>
      <c r="F813" s="238"/>
      <c r="G813" s="238"/>
      <c r="H813" s="238"/>
      <c r="I813" s="238"/>
      <c r="J813" s="238"/>
      <c r="K813" s="238"/>
      <c r="L813" s="238"/>
      <c r="M813" s="238"/>
      <c r="N813" s="238"/>
      <c r="O813" s="238"/>
      <c r="P813" s="238"/>
      <c r="Q813" s="238"/>
      <c r="R813" s="238"/>
      <c r="S813" s="238"/>
      <c r="T813" s="238"/>
      <c r="U813" s="238"/>
      <c r="V813" s="238"/>
      <c r="W813" s="238"/>
      <c r="X813" s="238"/>
      <c r="Y813" s="238"/>
      <c r="Z813" s="238"/>
    </row>
    <row r="814" spans="1:26" ht="18">
      <c r="A814" s="238"/>
      <c r="B814" s="238"/>
      <c r="C814" s="238"/>
      <c r="D814" s="238"/>
      <c r="E814" s="241"/>
      <c r="F814" s="238"/>
      <c r="G814" s="238"/>
      <c r="H814" s="238"/>
      <c r="I814" s="238"/>
      <c r="J814" s="238"/>
      <c r="K814" s="238"/>
      <c r="L814" s="238"/>
      <c r="M814" s="238"/>
      <c r="N814" s="238"/>
      <c r="O814" s="238"/>
      <c r="P814" s="238"/>
      <c r="Q814" s="238"/>
      <c r="R814" s="238"/>
      <c r="S814" s="238"/>
      <c r="T814" s="238"/>
      <c r="U814" s="238"/>
      <c r="V814" s="238"/>
      <c r="W814" s="238"/>
      <c r="X814" s="238"/>
      <c r="Y814" s="238"/>
      <c r="Z814" s="238"/>
    </row>
    <row r="815" spans="1:26" ht="18">
      <c r="A815" s="238"/>
      <c r="B815" s="238"/>
      <c r="C815" s="238"/>
      <c r="D815" s="238"/>
      <c r="E815" s="241"/>
      <c r="F815" s="238"/>
      <c r="G815" s="238"/>
      <c r="H815" s="238"/>
      <c r="I815" s="238"/>
      <c r="J815" s="238"/>
      <c r="K815" s="238"/>
      <c r="L815" s="238"/>
      <c r="M815" s="238"/>
      <c r="N815" s="238"/>
      <c r="O815" s="238"/>
      <c r="P815" s="238"/>
      <c r="Q815" s="238"/>
      <c r="R815" s="238"/>
      <c r="S815" s="238"/>
      <c r="T815" s="238"/>
      <c r="U815" s="238"/>
      <c r="V815" s="238"/>
      <c r="W815" s="238"/>
      <c r="X815" s="238"/>
      <c r="Y815" s="238"/>
      <c r="Z815" s="238"/>
    </row>
    <row r="816" spans="1:26" ht="18">
      <c r="A816" s="238"/>
      <c r="B816" s="238"/>
      <c r="C816" s="238"/>
      <c r="D816" s="238"/>
      <c r="E816" s="241"/>
      <c r="F816" s="238"/>
      <c r="G816" s="238"/>
      <c r="H816" s="238"/>
      <c r="I816" s="238"/>
      <c r="J816" s="238"/>
      <c r="K816" s="238"/>
      <c r="L816" s="238"/>
      <c r="M816" s="238"/>
      <c r="N816" s="238"/>
      <c r="O816" s="238"/>
      <c r="P816" s="238"/>
      <c r="Q816" s="238"/>
      <c r="R816" s="238"/>
      <c r="S816" s="238"/>
      <c r="T816" s="238"/>
      <c r="U816" s="238"/>
      <c r="V816" s="238"/>
      <c r="W816" s="238"/>
      <c r="X816" s="238"/>
      <c r="Y816" s="238"/>
      <c r="Z816" s="238"/>
    </row>
    <row r="817" spans="1:26" ht="18">
      <c r="A817" s="238"/>
      <c r="B817" s="238"/>
      <c r="C817" s="238"/>
      <c r="D817" s="238"/>
      <c r="E817" s="241"/>
      <c r="F817" s="238"/>
      <c r="G817" s="238"/>
      <c r="H817" s="238"/>
      <c r="I817" s="238"/>
      <c r="J817" s="238"/>
      <c r="K817" s="238"/>
      <c r="L817" s="238"/>
      <c r="M817" s="238"/>
      <c r="N817" s="238"/>
      <c r="O817" s="238"/>
      <c r="P817" s="238"/>
      <c r="Q817" s="238"/>
      <c r="R817" s="238"/>
      <c r="S817" s="238"/>
      <c r="T817" s="238"/>
      <c r="U817" s="238"/>
      <c r="V817" s="238"/>
      <c r="W817" s="238"/>
      <c r="X817" s="238"/>
      <c r="Y817" s="238"/>
      <c r="Z817" s="238"/>
    </row>
    <row r="818" spans="1:26" ht="18">
      <c r="A818" s="238"/>
      <c r="B818" s="238"/>
      <c r="C818" s="238"/>
      <c r="D818" s="238"/>
      <c r="E818" s="241"/>
      <c r="F818" s="238"/>
      <c r="G818" s="238"/>
      <c r="H818" s="238"/>
      <c r="I818" s="238"/>
      <c r="J818" s="238"/>
      <c r="K818" s="238"/>
      <c r="L818" s="238"/>
      <c r="M818" s="238"/>
      <c r="N818" s="238"/>
      <c r="O818" s="238"/>
      <c r="P818" s="238"/>
      <c r="Q818" s="238"/>
      <c r="R818" s="238"/>
      <c r="S818" s="238"/>
      <c r="T818" s="238"/>
      <c r="U818" s="238"/>
      <c r="V818" s="238"/>
      <c r="W818" s="238"/>
      <c r="X818" s="238"/>
      <c r="Y818" s="238"/>
      <c r="Z818" s="238"/>
    </row>
    <row r="819" spans="1:26" ht="18">
      <c r="A819" s="238"/>
      <c r="B819" s="238"/>
      <c r="C819" s="238"/>
      <c r="D819" s="238"/>
      <c r="E819" s="241"/>
      <c r="F819" s="238"/>
      <c r="G819" s="238"/>
      <c r="H819" s="238"/>
      <c r="I819" s="238"/>
      <c r="J819" s="238"/>
      <c r="K819" s="238"/>
      <c r="L819" s="238"/>
      <c r="M819" s="238"/>
      <c r="N819" s="238"/>
      <c r="O819" s="238"/>
      <c r="P819" s="238"/>
      <c r="Q819" s="238"/>
      <c r="R819" s="238"/>
      <c r="S819" s="238"/>
      <c r="T819" s="238"/>
      <c r="U819" s="238"/>
      <c r="V819" s="238"/>
      <c r="W819" s="238"/>
      <c r="X819" s="238"/>
      <c r="Y819" s="238"/>
      <c r="Z819" s="238"/>
    </row>
    <row r="820" spans="1:26" ht="18">
      <c r="A820" s="238"/>
      <c r="B820" s="238"/>
      <c r="C820" s="238"/>
      <c r="D820" s="238"/>
      <c r="E820" s="241"/>
      <c r="F820" s="238"/>
      <c r="G820" s="238"/>
      <c r="H820" s="238"/>
      <c r="I820" s="238"/>
      <c r="J820" s="238"/>
      <c r="K820" s="238"/>
      <c r="L820" s="238"/>
      <c r="M820" s="238"/>
      <c r="N820" s="238"/>
      <c r="O820" s="238"/>
      <c r="P820" s="238"/>
      <c r="Q820" s="238"/>
      <c r="R820" s="238"/>
      <c r="S820" s="238"/>
      <c r="T820" s="238"/>
      <c r="U820" s="238"/>
      <c r="V820" s="238"/>
      <c r="W820" s="238"/>
      <c r="X820" s="238"/>
      <c r="Y820" s="238"/>
      <c r="Z820" s="238"/>
    </row>
    <row r="821" spans="1:26" ht="18">
      <c r="A821" s="238"/>
      <c r="B821" s="238"/>
      <c r="C821" s="238"/>
      <c r="D821" s="238"/>
      <c r="E821" s="241"/>
      <c r="F821" s="238"/>
      <c r="G821" s="238"/>
      <c r="H821" s="238"/>
      <c r="I821" s="238"/>
      <c r="J821" s="238"/>
      <c r="K821" s="238"/>
      <c r="L821" s="238"/>
      <c r="M821" s="238"/>
      <c r="N821" s="238"/>
      <c r="O821" s="238"/>
      <c r="P821" s="238"/>
      <c r="Q821" s="238"/>
      <c r="R821" s="238"/>
      <c r="S821" s="238"/>
      <c r="T821" s="238"/>
      <c r="U821" s="238"/>
      <c r="V821" s="238"/>
      <c r="W821" s="238"/>
      <c r="X821" s="238"/>
      <c r="Y821" s="238"/>
      <c r="Z821" s="238"/>
    </row>
    <row r="822" spans="1:26" ht="18">
      <c r="A822" s="238"/>
      <c r="B822" s="238"/>
      <c r="C822" s="238"/>
      <c r="D822" s="238"/>
      <c r="E822" s="241"/>
      <c r="F822" s="238"/>
      <c r="G822" s="238"/>
      <c r="H822" s="238"/>
      <c r="I822" s="238"/>
      <c r="J822" s="238"/>
      <c r="K822" s="238"/>
      <c r="L822" s="238"/>
      <c r="M822" s="238"/>
      <c r="N822" s="238"/>
      <c r="O822" s="238"/>
      <c r="P822" s="238"/>
      <c r="Q822" s="238"/>
      <c r="R822" s="238"/>
      <c r="S822" s="238"/>
      <c r="T822" s="238"/>
      <c r="U822" s="238"/>
      <c r="V822" s="238"/>
      <c r="W822" s="238"/>
      <c r="X822" s="238"/>
      <c r="Y822" s="238"/>
      <c r="Z822" s="238"/>
    </row>
    <row r="823" spans="1:26" ht="18">
      <c r="A823" s="238"/>
      <c r="B823" s="238"/>
      <c r="C823" s="238"/>
      <c r="D823" s="238"/>
      <c r="E823" s="241"/>
      <c r="F823" s="238"/>
      <c r="G823" s="238"/>
      <c r="H823" s="238"/>
      <c r="I823" s="238"/>
      <c r="J823" s="238"/>
      <c r="K823" s="238"/>
      <c r="L823" s="238"/>
      <c r="M823" s="238"/>
      <c r="N823" s="238"/>
      <c r="O823" s="238"/>
      <c r="P823" s="238"/>
      <c r="Q823" s="238"/>
      <c r="R823" s="238"/>
      <c r="S823" s="238"/>
      <c r="T823" s="238"/>
      <c r="U823" s="238"/>
      <c r="V823" s="238"/>
      <c r="W823" s="238"/>
      <c r="X823" s="238"/>
      <c r="Y823" s="238"/>
      <c r="Z823" s="238"/>
    </row>
    <row r="824" spans="1:26" ht="18">
      <c r="A824" s="238"/>
      <c r="B824" s="238"/>
      <c r="C824" s="238"/>
      <c r="D824" s="238"/>
      <c r="E824" s="241"/>
      <c r="F824" s="238"/>
      <c r="G824" s="238"/>
      <c r="H824" s="238"/>
      <c r="I824" s="238"/>
      <c r="J824" s="238"/>
      <c r="K824" s="238"/>
      <c r="L824" s="238"/>
      <c r="M824" s="238"/>
      <c r="N824" s="238"/>
      <c r="O824" s="238"/>
      <c r="P824" s="238"/>
      <c r="Q824" s="238"/>
      <c r="R824" s="238"/>
      <c r="S824" s="238"/>
      <c r="T824" s="238"/>
      <c r="U824" s="238"/>
      <c r="V824" s="238"/>
      <c r="W824" s="238"/>
      <c r="X824" s="238"/>
      <c r="Y824" s="238"/>
      <c r="Z824" s="238"/>
    </row>
    <row r="825" spans="1:26" ht="18">
      <c r="A825" s="238"/>
      <c r="B825" s="238"/>
      <c r="C825" s="238"/>
      <c r="D825" s="238"/>
      <c r="E825" s="241"/>
      <c r="F825" s="238"/>
      <c r="G825" s="238"/>
      <c r="H825" s="238"/>
      <c r="I825" s="238"/>
      <c r="J825" s="238"/>
      <c r="K825" s="238"/>
      <c r="L825" s="238"/>
      <c r="M825" s="238"/>
      <c r="N825" s="238"/>
      <c r="O825" s="238"/>
      <c r="P825" s="238"/>
      <c r="Q825" s="238"/>
      <c r="R825" s="238"/>
      <c r="S825" s="238"/>
      <c r="T825" s="238"/>
      <c r="U825" s="238"/>
      <c r="V825" s="238"/>
      <c r="W825" s="238"/>
      <c r="X825" s="238"/>
      <c r="Y825" s="238"/>
      <c r="Z825" s="238"/>
    </row>
    <row r="826" spans="1:26" ht="18">
      <c r="A826" s="238"/>
      <c r="B826" s="238"/>
      <c r="C826" s="238"/>
      <c r="D826" s="238"/>
      <c r="E826" s="241"/>
      <c r="F826" s="238"/>
      <c r="G826" s="238"/>
      <c r="H826" s="238"/>
      <c r="I826" s="238"/>
      <c r="J826" s="238"/>
      <c r="K826" s="238"/>
      <c r="L826" s="238"/>
      <c r="M826" s="238"/>
      <c r="N826" s="238"/>
      <c r="O826" s="238"/>
      <c r="P826" s="238"/>
      <c r="Q826" s="238"/>
      <c r="R826" s="238"/>
      <c r="S826" s="238"/>
      <c r="T826" s="238"/>
      <c r="U826" s="238"/>
      <c r="V826" s="238"/>
      <c r="W826" s="238"/>
      <c r="X826" s="238"/>
      <c r="Y826" s="238"/>
      <c r="Z826" s="238"/>
    </row>
    <row r="827" spans="1:26" ht="18">
      <c r="A827" s="238"/>
      <c r="B827" s="238"/>
      <c r="C827" s="238"/>
      <c r="D827" s="238"/>
      <c r="E827" s="241"/>
      <c r="F827" s="238"/>
      <c r="G827" s="238"/>
      <c r="H827" s="238"/>
      <c r="I827" s="238"/>
      <c r="J827" s="238"/>
      <c r="K827" s="238"/>
      <c r="L827" s="238"/>
      <c r="M827" s="238"/>
      <c r="N827" s="238"/>
      <c r="O827" s="238"/>
      <c r="P827" s="238"/>
      <c r="Q827" s="238"/>
      <c r="R827" s="238"/>
      <c r="S827" s="238"/>
      <c r="T827" s="238"/>
      <c r="U827" s="238"/>
      <c r="V827" s="238"/>
      <c r="W827" s="238"/>
      <c r="X827" s="238"/>
      <c r="Y827" s="238"/>
      <c r="Z827" s="238"/>
    </row>
    <row r="828" spans="1:26" ht="18">
      <c r="A828" s="238"/>
      <c r="B828" s="238"/>
      <c r="C828" s="238"/>
      <c r="D828" s="238"/>
      <c r="E828" s="241"/>
      <c r="F828" s="238"/>
      <c r="G828" s="238"/>
      <c r="H828" s="238"/>
      <c r="I828" s="238"/>
      <c r="J828" s="238"/>
      <c r="K828" s="238"/>
      <c r="L828" s="238"/>
      <c r="M828" s="238"/>
      <c r="N828" s="238"/>
      <c r="O828" s="238"/>
      <c r="P828" s="238"/>
      <c r="Q828" s="238"/>
      <c r="R828" s="238"/>
      <c r="S828" s="238"/>
      <c r="T828" s="238"/>
      <c r="U828" s="238"/>
      <c r="V828" s="238"/>
      <c r="W828" s="238"/>
      <c r="X828" s="238"/>
      <c r="Y828" s="238"/>
      <c r="Z828" s="238"/>
    </row>
    <row r="829" spans="1:26" ht="18">
      <c r="A829" s="238"/>
      <c r="B829" s="238"/>
      <c r="C829" s="238"/>
      <c r="D829" s="238"/>
      <c r="E829" s="241"/>
      <c r="F829" s="238"/>
      <c r="G829" s="238"/>
      <c r="H829" s="238"/>
      <c r="I829" s="238"/>
      <c r="J829" s="238"/>
      <c r="K829" s="238"/>
      <c r="L829" s="238"/>
      <c r="M829" s="238"/>
      <c r="N829" s="238"/>
      <c r="O829" s="238"/>
      <c r="P829" s="238"/>
      <c r="Q829" s="238"/>
      <c r="R829" s="238"/>
      <c r="S829" s="238"/>
      <c r="T829" s="238"/>
      <c r="U829" s="238"/>
      <c r="V829" s="238"/>
      <c r="W829" s="238"/>
      <c r="X829" s="238"/>
      <c r="Y829" s="238"/>
      <c r="Z829" s="238"/>
    </row>
    <row r="830" spans="1:26" ht="18">
      <c r="A830" s="238"/>
      <c r="B830" s="238"/>
      <c r="C830" s="238"/>
      <c r="D830" s="238"/>
      <c r="E830" s="241"/>
      <c r="F830" s="238"/>
      <c r="G830" s="238"/>
      <c r="H830" s="238"/>
      <c r="I830" s="238"/>
      <c r="J830" s="238"/>
      <c r="K830" s="238"/>
      <c r="L830" s="238"/>
      <c r="M830" s="238"/>
      <c r="N830" s="238"/>
      <c r="O830" s="238"/>
      <c r="P830" s="238"/>
      <c r="Q830" s="238"/>
      <c r="R830" s="238"/>
      <c r="S830" s="238"/>
      <c r="T830" s="238"/>
      <c r="U830" s="238"/>
      <c r="V830" s="238"/>
      <c r="W830" s="238"/>
      <c r="X830" s="238"/>
      <c r="Y830" s="238"/>
      <c r="Z830" s="238"/>
    </row>
    <row r="831" spans="1:26" ht="18">
      <c r="A831" s="238"/>
      <c r="B831" s="238"/>
      <c r="C831" s="238"/>
      <c r="D831" s="238"/>
      <c r="E831" s="241"/>
      <c r="F831" s="238"/>
      <c r="G831" s="238"/>
      <c r="H831" s="238"/>
      <c r="I831" s="238"/>
      <c r="J831" s="238"/>
      <c r="K831" s="238"/>
      <c r="L831" s="238"/>
      <c r="M831" s="238"/>
      <c r="N831" s="238"/>
      <c r="O831" s="238"/>
      <c r="P831" s="238"/>
      <c r="Q831" s="238"/>
      <c r="R831" s="238"/>
      <c r="S831" s="238"/>
      <c r="T831" s="238"/>
      <c r="U831" s="238"/>
      <c r="V831" s="238"/>
      <c r="W831" s="238"/>
      <c r="X831" s="238"/>
      <c r="Y831" s="238"/>
      <c r="Z831" s="238"/>
    </row>
    <row r="832" spans="1:26" ht="18">
      <c r="A832" s="238"/>
      <c r="B832" s="238"/>
      <c r="C832" s="238"/>
      <c r="D832" s="238"/>
      <c r="E832" s="241"/>
      <c r="F832" s="238"/>
      <c r="G832" s="238"/>
      <c r="H832" s="238"/>
      <c r="I832" s="238"/>
      <c r="J832" s="238"/>
      <c r="K832" s="238"/>
      <c r="L832" s="238"/>
      <c r="M832" s="238"/>
      <c r="N832" s="238"/>
      <c r="O832" s="238"/>
      <c r="P832" s="238"/>
      <c r="Q832" s="238"/>
      <c r="R832" s="238"/>
      <c r="S832" s="238"/>
      <c r="T832" s="238"/>
      <c r="U832" s="238"/>
      <c r="V832" s="238"/>
      <c r="W832" s="238"/>
      <c r="X832" s="238"/>
      <c r="Y832" s="238"/>
      <c r="Z832" s="238"/>
    </row>
    <row r="833" spans="1:26" ht="18">
      <c r="A833" s="238"/>
      <c r="B833" s="238"/>
      <c r="C833" s="238"/>
      <c r="D833" s="238"/>
      <c r="E833" s="241"/>
      <c r="F833" s="238"/>
      <c r="G833" s="238"/>
      <c r="H833" s="238"/>
      <c r="I833" s="238"/>
      <c r="J833" s="238"/>
      <c r="K833" s="238"/>
      <c r="L833" s="238"/>
      <c r="M833" s="238"/>
      <c r="N833" s="238"/>
      <c r="O833" s="238"/>
      <c r="P833" s="238"/>
      <c r="Q833" s="238"/>
      <c r="R833" s="238"/>
      <c r="S833" s="238"/>
      <c r="T833" s="238"/>
      <c r="U833" s="238"/>
      <c r="V833" s="238"/>
      <c r="W833" s="238"/>
      <c r="X833" s="238"/>
      <c r="Y833" s="238"/>
      <c r="Z833" s="238"/>
    </row>
    <row r="834" spans="1:26" ht="18">
      <c r="A834" s="238"/>
      <c r="B834" s="238"/>
      <c r="C834" s="238"/>
      <c r="D834" s="238"/>
      <c r="E834" s="241"/>
      <c r="F834" s="238"/>
      <c r="G834" s="238"/>
      <c r="H834" s="238"/>
      <c r="I834" s="238"/>
      <c r="J834" s="238"/>
      <c r="K834" s="238"/>
      <c r="L834" s="238"/>
      <c r="M834" s="238"/>
      <c r="N834" s="238"/>
      <c r="O834" s="238"/>
      <c r="P834" s="238"/>
      <c r="Q834" s="238"/>
      <c r="R834" s="238"/>
      <c r="S834" s="238"/>
      <c r="T834" s="238"/>
      <c r="U834" s="238"/>
      <c r="V834" s="238"/>
      <c r="W834" s="238"/>
      <c r="X834" s="238"/>
      <c r="Y834" s="238"/>
      <c r="Z834" s="238"/>
    </row>
    <row r="835" spans="1:26" ht="18">
      <c r="A835" s="238"/>
      <c r="B835" s="238"/>
      <c r="C835" s="238"/>
      <c r="D835" s="238"/>
      <c r="E835" s="241"/>
      <c r="F835" s="238"/>
      <c r="G835" s="238"/>
      <c r="H835" s="238"/>
      <c r="I835" s="238"/>
      <c r="J835" s="238"/>
      <c r="K835" s="238"/>
      <c r="L835" s="238"/>
      <c r="M835" s="238"/>
      <c r="N835" s="238"/>
      <c r="O835" s="238"/>
      <c r="P835" s="238"/>
      <c r="Q835" s="238"/>
      <c r="R835" s="238"/>
      <c r="S835" s="238"/>
      <c r="T835" s="238"/>
      <c r="U835" s="238"/>
      <c r="V835" s="238"/>
      <c r="W835" s="238"/>
      <c r="X835" s="238"/>
      <c r="Y835" s="238"/>
      <c r="Z835" s="238"/>
    </row>
    <row r="836" spans="1:26" ht="18">
      <c r="A836" s="238"/>
      <c r="B836" s="238"/>
      <c r="C836" s="238"/>
      <c r="D836" s="238"/>
      <c r="E836" s="241"/>
      <c r="F836" s="238"/>
      <c r="G836" s="238"/>
      <c r="H836" s="238"/>
      <c r="I836" s="238"/>
      <c r="J836" s="238"/>
      <c r="K836" s="238"/>
      <c r="L836" s="238"/>
      <c r="M836" s="238"/>
      <c r="N836" s="238"/>
      <c r="O836" s="238"/>
      <c r="P836" s="238"/>
      <c r="Q836" s="238"/>
      <c r="R836" s="238"/>
      <c r="S836" s="238"/>
      <c r="T836" s="238"/>
      <c r="U836" s="238"/>
      <c r="V836" s="238"/>
      <c r="W836" s="238"/>
      <c r="X836" s="238"/>
      <c r="Y836" s="238"/>
      <c r="Z836" s="238"/>
    </row>
    <row r="837" spans="1:26" ht="18">
      <c r="A837" s="238"/>
      <c r="B837" s="238"/>
      <c r="C837" s="238"/>
      <c r="D837" s="238"/>
      <c r="E837" s="241"/>
      <c r="F837" s="238"/>
      <c r="G837" s="238"/>
      <c r="H837" s="238"/>
      <c r="I837" s="238"/>
      <c r="J837" s="238"/>
      <c r="K837" s="238"/>
      <c r="L837" s="238"/>
      <c r="M837" s="238"/>
      <c r="N837" s="238"/>
      <c r="O837" s="238"/>
      <c r="P837" s="238"/>
      <c r="Q837" s="238"/>
      <c r="R837" s="238"/>
      <c r="S837" s="238"/>
      <c r="T837" s="238"/>
      <c r="U837" s="238"/>
      <c r="V837" s="238"/>
      <c r="W837" s="238"/>
      <c r="X837" s="238"/>
      <c r="Y837" s="238"/>
      <c r="Z837" s="238"/>
    </row>
    <row r="838" spans="1:26" ht="18">
      <c r="A838" s="238"/>
      <c r="B838" s="238"/>
      <c r="C838" s="238"/>
      <c r="D838" s="238"/>
      <c r="E838" s="241"/>
      <c r="F838" s="238"/>
      <c r="G838" s="238"/>
      <c r="H838" s="238"/>
      <c r="I838" s="238"/>
      <c r="J838" s="238"/>
      <c r="K838" s="238"/>
      <c r="L838" s="238"/>
      <c r="M838" s="238"/>
      <c r="N838" s="238"/>
      <c r="O838" s="238"/>
      <c r="P838" s="238"/>
      <c r="Q838" s="238"/>
      <c r="R838" s="238"/>
      <c r="S838" s="238"/>
      <c r="T838" s="238"/>
      <c r="U838" s="238"/>
      <c r="V838" s="238"/>
      <c r="W838" s="238"/>
      <c r="X838" s="238"/>
      <c r="Y838" s="238"/>
      <c r="Z838" s="238"/>
    </row>
    <row r="839" spans="1:26" ht="18">
      <c r="A839" s="238"/>
      <c r="B839" s="238"/>
      <c r="C839" s="238"/>
      <c r="D839" s="238"/>
      <c r="E839" s="241"/>
      <c r="F839" s="238"/>
      <c r="G839" s="238"/>
      <c r="H839" s="238"/>
      <c r="I839" s="238"/>
      <c r="J839" s="238"/>
      <c r="K839" s="238"/>
      <c r="L839" s="238"/>
      <c r="M839" s="238"/>
      <c r="N839" s="238"/>
      <c r="O839" s="238"/>
      <c r="P839" s="238"/>
      <c r="Q839" s="238"/>
      <c r="R839" s="238"/>
      <c r="S839" s="238"/>
      <c r="T839" s="238"/>
      <c r="U839" s="238"/>
      <c r="V839" s="238"/>
      <c r="W839" s="238"/>
      <c r="X839" s="238"/>
      <c r="Y839" s="238"/>
      <c r="Z839" s="238"/>
    </row>
    <row r="840" spans="1:26" ht="18">
      <c r="A840" s="238"/>
      <c r="B840" s="238"/>
      <c r="C840" s="238"/>
      <c r="D840" s="238"/>
      <c r="E840" s="241"/>
      <c r="F840" s="238"/>
      <c r="G840" s="238"/>
      <c r="H840" s="238"/>
      <c r="I840" s="238"/>
      <c r="J840" s="238"/>
      <c r="K840" s="238"/>
      <c r="L840" s="238"/>
      <c r="M840" s="238"/>
      <c r="N840" s="238"/>
      <c r="O840" s="238"/>
      <c r="P840" s="238"/>
      <c r="Q840" s="238"/>
      <c r="R840" s="238"/>
      <c r="S840" s="238"/>
      <c r="T840" s="238"/>
      <c r="U840" s="238"/>
      <c r="V840" s="238"/>
      <c r="W840" s="238"/>
      <c r="X840" s="238"/>
      <c r="Y840" s="238"/>
      <c r="Z840" s="238"/>
    </row>
    <row r="841" spans="1:26" ht="18">
      <c r="A841" s="238"/>
      <c r="B841" s="238"/>
      <c r="C841" s="238"/>
      <c r="D841" s="238"/>
      <c r="E841" s="241"/>
      <c r="F841" s="238"/>
      <c r="G841" s="238"/>
      <c r="H841" s="238"/>
      <c r="I841" s="238"/>
      <c r="J841" s="238"/>
      <c r="K841" s="238"/>
      <c r="L841" s="238"/>
      <c r="M841" s="238"/>
      <c r="N841" s="238"/>
      <c r="O841" s="238"/>
      <c r="P841" s="238"/>
      <c r="Q841" s="238"/>
      <c r="R841" s="238"/>
      <c r="S841" s="238"/>
      <c r="T841" s="238"/>
      <c r="U841" s="238"/>
      <c r="V841" s="238"/>
      <c r="W841" s="238"/>
      <c r="X841" s="238"/>
      <c r="Y841" s="238"/>
      <c r="Z841" s="238"/>
    </row>
    <row r="842" spans="1:26" ht="18">
      <c r="A842" s="238"/>
      <c r="B842" s="238"/>
      <c r="C842" s="238"/>
      <c r="D842" s="238"/>
      <c r="E842" s="241"/>
      <c r="F842" s="238"/>
      <c r="G842" s="238"/>
      <c r="H842" s="238"/>
      <c r="I842" s="238"/>
      <c r="J842" s="238"/>
      <c r="K842" s="238"/>
      <c r="L842" s="238"/>
      <c r="M842" s="238"/>
      <c r="N842" s="238"/>
      <c r="O842" s="238"/>
      <c r="P842" s="238"/>
      <c r="Q842" s="238"/>
      <c r="R842" s="238"/>
      <c r="S842" s="238"/>
      <c r="T842" s="238"/>
      <c r="U842" s="238"/>
      <c r="V842" s="238"/>
      <c r="W842" s="238"/>
      <c r="X842" s="238"/>
      <c r="Y842" s="238"/>
      <c r="Z842" s="238"/>
    </row>
    <row r="843" spans="1:26" ht="18">
      <c r="A843" s="238"/>
      <c r="B843" s="238"/>
      <c r="C843" s="238"/>
      <c r="D843" s="238"/>
      <c r="E843" s="241"/>
      <c r="F843" s="238"/>
      <c r="G843" s="238"/>
      <c r="H843" s="238"/>
      <c r="I843" s="238"/>
      <c r="J843" s="238"/>
      <c r="K843" s="238"/>
      <c r="L843" s="238"/>
      <c r="M843" s="238"/>
      <c r="N843" s="238"/>
      <c r="O843" s="238"/>
      <c r="P843" s="238"/>
      <c r="Q843" s="238"/>
      <c r="R843" s="238"/>
      <c r="S843" s="238"/>
      <c r="T843" s="238"/>
      <c r="U843" s="238"/>
      <c r="V843" s="238"/>
      <c r="W843" s="238"/>
      <c r="X843" s="238"/>
      <c r="Y843" s="238"/>
      <c r="Z843" s="238"/>
    </row>
    <row r="844" spans="1:26" ht="18">
      <c r="A844" s="238"/>
      <c r="B844" s="238"/>
      <c r="C844" s="238"/>
      <c r="D844" s="238"/>
      <c r="E844" s="241"/>
      <c r="F844" s="238"/>
      <c r="G844" s="238"/>
      <c r="H844" s="238"/>
      <c r="I844" s="238"/>
      <c r="J844" s="238"/>
      <c r="K844" s="238"/>
      <c r="L844" s="238"/>
      <c r="M844" s="238"/>
      <c r="N844" s="238"/>
      <c r="O844" s="238"/>
      <c r="P844" s="238"/>
      <c r="Q844" s="238"/>
      <c r="R844" s="238"/>
      <c r="S844" s="238"/>
      <c r="T844" s="238"/>
      <c r="U844" s="238"/>
      <c r="V844" s="238"/>
      <c r="W844" s="238"/>
      <c r="X844" s="238"/>
      <c r="Y844" s="238"/>
      <c r="Z844" s="238"/>
    </row>
    <row r="845" spans="1:26" ht="18">
      <c r="A845" s="238"/>
      <c r="B845" s="238"/>
      <c r="C845" s="238"/>
      <c r="D845" s="238"/>
      <c r="E845" s="241"/>
      <c r="F845" s="238"/>
      <c r="G845" s="238"/>
      <c r="H845" s="238"/>
      <c r="I845" s="238"/>
      <c r="J845" s="238"/>
      <c r="K845" s="238"/>
      <c r="L845" s="238"/>
      <c r="M845" s="238"/>
      <c r="N845" s="238"/>
      <c r="O845" s="238"/>
      <c r="P845" s="238"/>
      <c r="Q845" s="238"/>
      <c r="R845" s="238"/>
      <c r="S845" s="238"/>
      <c r="T845" s="238"/>
      <c r="U845" s="238"/>
      <c r="V845" s="238"/>
      <c r="W845" s="238"/>
      <c r="X845" s="238"/>
      <c r="Y845" s="238"/>
      <c r="Z845" s="238"/>
    </row>
    <row r="846" spans="1:26" ht="18">
      <c r="A846" s="238"/>
      <c r="B846" s="238"/>
      <c r="C846" s="238"/>
      <c r="D846" s="238"/>
      <c r="E846" s="241"/>
      <c r="F846" s="238"/>
      <c r="G846" s="238"/>
      <c r="H846" s="238"/>
      <c r="I846" s="238"/>
      <c r="J846" s="238"/>
      <c r="K846" s="238"/>
      <c r="L846" s="238"/>
      <c r="M846" s="238"/>
      <c r="N846" s="238"/>
      <c r="O846" s="238"/>
      <c r="P846" s="238"/>
      <c r="Q846" s="238"/>
      <c r="R846" s="238"/>
      <c r="S846" s="238"/>
      <c r="T846" s="238"/>
      <c r="U846" s="238"/>
      <c r="V846" s="238"/>
      <c r="W846" s="238"/>
      <c r="X846" s="238"/>
      <c r="Y846" s="238"/>
      <c r="Z846" s="238"/>
    </row>
    <row r="847" spans="1:26" ht="18">
      <c r="A847" s="238"/>
      <c r="B847" s="238"/>
      <c r="C847" s="238"/>
      <c r="D847" s="238"/>
      <c r="E847" s="241"/>
      <c r="F847" s="238"/>
      <c r="G847" s="238"/>
      <c r="H847" s="238"/>
      <c r="I847" s="238"/>
      <c r="J847" s="238"/>
      <c r="K847" s="238"/>
      <c r="L847" s="238"/>
      <c r="M847" s="238"/>
      <c r="N847" s="238"/>
      <c r="O847" s="238"/>
      <c r="P847" s="238"/>
      <c r="Q847" s="238"/>
      <c r="R847" s="238"/>
      <c r="S847" s="238"/>
      <c r="T847" s="238"/>
      <c r="U847" s="238"/>
      <c r="V847" s="238"/>
      <c r="W847" s="238"/>
      <c r="X847" s="238"/>
      <c r="Y847" s="238"/>
      <c r="Z847" s="238"/>
    </row>
    <row r="848" spans="1:26" ht="18">
      <c r="A848" s="238"/>
      <c r="B848" s="238"/>
      <c r="C848" s="238"/>
      <c r="D848" s="238"/>
      <c r="E848" s="241"/>
      <c r="F848" s="238"/>
      <c r="G848" s="238"/>
      <c r="H848" s="238"/>
      <c r="I848" s="238"/>
      <c r="J848" s="238"/>
      <c r="K848" s="238"/>
      <c r="L848" s="238"/>
      <c r="M848" s="238"/>
      <c r="N848" s="238"/>
      <c r="O848" s="238"/>
      <c r="P848" s="238"/>
      <c r="Q848" s="238"/>
      <c r="R848" s="238"/>
      <c r="S848" s="238"/>
      <c r="T848" s="238"/>
      <c r="U848" s="238"/>
      <c r="V848" s="238"/>
      <c r="W848" s="238"/>
      <c r="X848" s="238"/>
      <c r="Y848" s="238"/>
      <c r="Z848" s="238"/>
    </row>
    <row r="849" spans="1:26" ht="18">
      <c r="A849" s="238"/>
      <c r="B849" s="238"/>
      <c r="C849" s="238"/>
      <c r="D849" s="238"/>
      <c r="E849" s="241"/>
      <c r="F849" s="238"/>
      <c r="G849" s="238"/>
      <c r="H849" s="238"/>
      <c r="I849" s="238"/>
      <c r="J849" s="238"/>
      <c r="K849" s="238"/>
      <c r="L849" s="238"/>
      <c r="M849" s="238"/>
      <c r="N849" s="238"/>
      <c r="O849" s="238"/>
      <c r="P849" s="238"/>
      <c r="Q849" s="238"/>
      <c r="R849" s="238"/>
      <c r="S849" s="238"/>
      <c r="T849" s="238"/>
      <c r="U849" s="238"/>
      <c r="V849" s="238"/>
      <c r="W849" s="238"/>
      <c r="X849" s="238"/>
      <c r="Y849" s="238"/>
      <c r="Z849" s="238"/>
    </row>
    <row r="850" spans="1:26" ht="18">
      <c r="A850" s="238"/>
      <c r="B850" s="238"/>
      <c r="C850" s="238"/>
      <c r="D850" s="238"/>
      <c r="E850" s="241"/>
      <c r="F850" s="238"/>
      <c r="G850" s="238"/>
      <c r="H850" s="238"/>
      <c r="I850" s="238"/>
      <c r="J850" s="238"/>
      <c r="K850" s="238"/>
      <c r="L850" s="238"/>
      <c r="M850" s="238"/>
      <c r="N850" s="238"/>
      <c r="O850" s="238"/>
      <c r="P850" s="238"/>
      <c r="Q850" s="238"/>
      <c r="R850" s="238"/>
      <c r="S850" s="238"/>
      <c r="T850" s="238"/>
      <c r="U850" s="238"/>
      <c r="V850" s="238"/>
      <c r="W850" s="238"/>
      <c r="X850" s="238"/>
      <c r="Y850" s="238"/>
      <c r="Z850" s="238"/>
    </row>
    <row r="851" spans="1:26" ht="18">
      <c r="A851" s="238"/>
      <c r="B851" s="238"/>
      <c r="C851" s="238"/>
      <c r="D851" s="238"/>
      <c r="E851" s="241"/>
      <c r="F851" s="238"/>
      <c r="G851" s="238"/>
      <c r="H851" s="238"/>
      <c r="I851" s="238"/>
      <c r="J851" s="238"/>
      <c r="K851" s="238"/>
      <c r="L851" s="238"/>
      <c r="M851" s="238"/>
      <c r="N851" s="238"/>
      <c r="O851" s="238"/>
      <c r="P851" s="238"/>
      <c r="Q851" s="238"/>
      <c r="R851" s="238"/>
      <c r="S851" s="238"/>
      <c r="T851" s="238"/>
      <c r="U851" s="238"/>
      <c r="V851" s="238"/>
      <c r="W851" s="238"/>
      <c r="X851" s="238"/>
      <c r="Y851" s="238"/>
      <c r="Z851" s="238"/>
    </row>
    <row r="852" spans="1:26" ht="18">
      <c r="A852" s="238"/>
      <c r="B852" s="238"/>
      <c r="C852" s="238"/>
      <c r="D852" s="238"/>
      <c r="E852" s="241"/>
      <c r="F852" s="238"/>
      <c r="G852" s="238"/>
      <c r="H852" s="238"/>
      <c r="I852" s="238"/>
      <c r="J852" s="238"/>
      <c r="K852" s="238"/>
      <c r="L852" s="238"/>
      <c r="M852" s="238"/>
      <c r="N852" s="238"/>
      <c r="O852" s="238"/>
      <c r="P852" s="238"/>
      <c r="Q852" s="238"/>
      <c r="R852" s="238"/>
      <c r="S852" s="238"/>
      <c r="T852" s="238"/>
      <c r="U852" s="238"/>
      <c r="V852" s="238"/>
      <c r="W852" s="238"/>
      <c r="X852" s="238"/>
      <c r="Y852" s="238"/>
      <c r="Z852" s="238"/>
    </row>
    <row r="853" spans="1:26" ht="18">
      <c r="A853" s="238"/>
      <c r="B853" s="238"/>
      <c r="C853" s="238"/>
      <c r="D853" s="238"/>
      <c r="E853" s="241"/>
      <c r="F853" s="238"/>
      <c r="G853" s="238"/>
      <c r="H853" s="238"/>
      <c r="I853" s="238"/>
      <c r="J853" s="238"/>
      <c r="K853" s="238"/>
      <c r="L853" s="238"/>
      <c r="M853" s="238"/>
      <c r="N853" s="238"/>
      <c r="O853" s="238"/>
      <c r="P853" s="238"/>
      <c r="Q853" s="238"/>
      <c r="R853" s="238"/>
      <c r="S853" s="238"/>
      <c r="T853" s="238"/>
      <c r="U853" s="238"/>
      <c r="V853" s="238"/>
      <c r="W853" s="238"/>
      <c r="X853" s="238"/>
      <c r="Y853" s="238"/>
      <c r="Z853" s="238"/>
    </row>
    <row r="854" spans="1:26" ht="18">
      <c r="A854" s="238"/>
      <c r="B854" s="238"/>
      <c r="C854" s="238"/>
      <c r="D854" s="238"/>
      <c r="E854" s="241"/>
      <c r="F854" s="238"/>
      <c r="G854" s="238"/>
      <c r="H854" s="238"/>
      <c r="I854" s="238"/>
      <c r="J854" s="238"/>
      <c r="K854" s="238"/>
      <c r="L854" s="238"/>
      <c r="M854" s="238"/>
      <c r="N854" s="238"/>
      <c r="O854" s="238"/>
      <c r="P854" s="238"/>
      <c r="Q854" s="238"/>
      <c r="R854" s="238"/>
      <c r="S854" s="238"/>
      <c r="T854" s="238"/>
      <c r="U854" s="238"/>
      <c r="V854" s="238"/>
      <c r="W854" s="238"/>
      <c r="X854" s="238"/>
      <c r="Y854" s="238"/>
      <c r="Z854" s="238"/>
    </row>
    <row r="855" spans="1:26" ht="18">
      <c r="A855" s="238"/>
      <c r="B855" s="238"/>
      <c r="C855" s="238"/>
      <c r="D855" s="238"/>
      <c r="E855" s="241"/>
      <c r="F855" s="238"/>
      <c r="G855" s="238"/>
      <c r="H855" s="238"/>
      <c r="I855" s="238"/>
      <c r="J855" s="238"/>
      <c r="K855" s="238"/>
      <c r="L855" s="238"/>
      <c r="M855" s="238"/>
      <c r="N855" s="238"/>
      <c r="O855" s="238"/>
      <c r="P855" s="238"/>
      <c r="Q855" s="238"/>
      <c r="R855" s="238"/>
      <c r="S855" s="238"/>
      <c r="T855" s="238"/>
      <c r="U855" s="238"/>
      <c r="V855" s="238"/>
      <c r="W855" s="238"/>
      <c r="X855" s="238"/>
      <c r="Y855" s="238"/>
      <c r="Z855" s="238"/>
    </row>
  </sheetData>
  <mergeCells count="10">
    <mergeCell ref="A34:D34"/>
    <mergeCell ref="A1:H1"/>
    <mergeCell ref="A2:H2"/>
    <mergeCell ref="A17:A18"/>
    <mergeCell ref="B17:B18"/>
    <mergeCell ref="C17:C18"/>
    <mergeCell ref="D17:D18"/>
    <mergeCell ref="E17:F17"/>
    <mergeCell ref="G17:G18"/>
    <mergeCell ref="H17:H18"/>
  </mergeCells>
  <pageMargins left="0.39370078740157483" right="0.11811023622047245" top="0.31496062992125984" bottom="0.19685039370078741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topLeftCell="B121" zoomScale="90" zoomScaleNormal="90" workbookViewId="0">
      <selection activeCell="B123" sqref="B123"/>
    </sheetView>
  </sheetViews>
  <sheetFormatPr defaultColWidth="14.44140625" defaultRowHeight="15" customHeight="1"/>
  <cols>
    <col min="1" max="1" width="3.33203125" customWidth="1"/>
    <col min="2" max="2" width="82" customWidth="1"/>
    <col min="3" max="3" width="23.44140625" customWidth="1"/>
    <col min="4" max="4" width="11.109375" customWidth="1"/>
    <col min="5" max="5" width="7.88671875" customWidth="1"/>
    <col min="6" max="6" width="9.88671875" customWidth="1"/>
    <col min="7" max="7" width="10.44140625" customWidth="1"/>
    <col min="8" max="8" width="9.33203125" customWidth="1"/>
    <col min="9" max="26" width="7.109375" customWidth="1"/>
  </cols>
  <sheetData>
    <row r="1" spans="1:26" ht="18" customHeight="1">
      <c r="A1" s="332" t="s">
        <v>31</v>
      </c>
      <c r="B1" s="333"/>
      <c r="C1" s="333"/>
      <c r="D1" s="333"/>
      <c r="E1" s="333"/>
      <c r="F1" s="333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8" customHeight="1">
      <c r="A2" s="332" t="s">
        <v>32</v>
      </c>
      <c r="B2" s="333"/>
      <c r="C2" s="333"/>
      <c r="D2" s="333"/>
      <c r="E2" s="333"/>
      <c r="F2" s="33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8" customHeight="1">
      <c r="A3" s="26" t="s">
        <v>33</v>
      </c>
      <c r="B3" s="25"/>
      <c r="C3" s="25"/>
      <c r="D3" s="25"/>
      <c r="E3" s="25"/>
      <c r="F3" s="27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8" customHeight="1">
      <c r="A4" s="28"/>
      <c r="B4" s="25" t="s">
        <v>34</v>
      </c>
      <c r="C4" s="25"/>
      <c r="D4" s="25"/>
      <c r="E4" s="25"/>
      <c r="F4" s="2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8" customHeight="1">
      <c r="A5" s="29" t="s">
        <v>35</v>
      </c>
      <c r="B5" s="30"/>
      <c r="C5" s="25"/>
      <c r="D5" s="25"/>
      <c r="E5" s="31"/>
      <c r="F5" s="32"/>
      <c r="G5" s="33"/>
      <c r="H5" s="33"/>
      <c r="I5" s="33"/>
      <c r="J5" s="33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>
      <c r="A6" s="334" t="s">
        <v>36</v>
      </c>
      <c r="B6" s="316"/>
      <c r="C6" s="34" t="s">
        <v>37</v>
      </c>
      <c r="D6" s="34" t="s">
        <v>38</v>
      </c>
      <c r="E6" s="34" t="s">
        <v>39</v>
      </c>
      <c r="F6" s="34" t="s">
        <v>40</v>
      </c>
      <c r="G6" s="33"/>
      <c r="H6" s="33"/>
      <c r="I6" s="33"/>
      <c r="J6" s="33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8" customHeight="1">
      <c r="A7" s="335" t="s">
        <v>41</v>
      </c>
      <c r="B7" s="336"/>
      <c r="C7" s="35" t="s">
        <v>42</v>
      </c>
      <c r="D7" s="35" t="s">
        <v>43</v>
      </c>
      <c r="E7" s="35" t="s">
        <v>44</v>
      </c>
      <c r="F7" s="35" t="s">
        <v>45</v>
      </c>
      <c r="G7" s="33"/>
      <c r="H7" s="33"/>
      <c r="I7" s="33"/>
      <c r="J7" s="33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8" customHeight="1">
      <c r="A8" s="327" t="s">
        <v>46</v>
      </c>
      <c r="B8" s="328"/>
      <c r="C8" s="36" t="s">
        <v>42</v>
      </c>
      <c r="D8" s="36" t="s">
        <v>43</v>
      </c>
      <c r="E8" s="36" t="s">
        <v>44</v>
      </c>
      <c r="F8" s="36" t="s">
        <v>45</v>
      </c>
      <c r="G8" s="37"/>
      <c r="H8" s="37"/>
      <c r="I8" s="37"/>
      <c r="J8" s="37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8" customHeight="1">
      <c r="A9" s="327" t="s">
        <v>47</v>
      </c>
      <c r="B9" s="328"/>
      <c r="C9" s="36"/>
      <c r="D9" s="36"/>
      <c r="E9" s="36"/>
      <c r="F9" s="36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8" customHeight="1">
      <c r="A10" s="327" t="s">
        <v>48</v>
      </c>
      <c r="B10" s="328"/>
      <c r="C10" s="36"/>
      <c r="D10" s="36"/>
      <c r="E10" s="36"/>
      <c r="F10" s="36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8" customHeight="1">
      <c r="A11" s="327" t="s">
        <v>49</v>
      </c>
      <c r="B11" s="328"/>
      <c r="C11" s="36" t="s">
        <v>42</v>
      </c>
      <c r="D11" s="36" t="s">
        <v>43</v>
      </c>
      <c r="E11" s="36" t="s">
        <v>44</v>
      </c>
      <c r="F11" s="36" t="s">
        <v>45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8" customHeight="1">
      <c r="A12" s="327" t="s">
        <v>50</v>
      </c>
      <c r="B12" s="328"/>
      <c r="C12" s="36"/>
      <c r="D12" s="36"/>
      <c r="E12" s="36"/>
      <c r="F12" s="36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8" customHeight="1">
      <c r="A13" s="327" t="s">
        <v>51</v>
      </c>
      <c r="B13" s="328"/>
      <c r="C13" s="36" t="s">
        <v>42</v>
      </c>
      <c r="D13" s="36" t="s">
        <v>43</v>
      </c>
      <c r="E13" s="36" t="s">
        <v>44</v>
      </c>
      <c r="F13" s="36" t="s">
        <v>45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8" customHeight="1">
      <c r="A14" s="329" t="s">
        <v>52</v>
      </c>
      <c r="B14" s="330"/>
      <c r="C14" s="38" t="s">
        <v>53</v>
      </c>
      <c r="D14" s="38" t="s">
        <v>54</v>
      </c>
      <c r="E14" s="38" t="s">
        <v>55</v>
      </c>
      <c r="F14" s="38" t="s">
        <v>55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21" customHeight="1">
      <c r="A15" s="39" t="s">
        <v>56</v>
      </c>
      <c r="B15" s="30"/>
      <c r="C15" s="37"/>
      <c r="D15" s="37"/>
      <c r="E15" s="40"/>
      <c r="F15" s="2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21.75" customHeight="1">
      <c r="A16" s="41" t="s">
        <v>57</v>
      </c>
      <c r="B16" s="25"/>
      <c r="C16" s="42"/>
      <c r="D16" s="43"/>
      <c r="E16" s="44"/>
      <c r="F16" s="25"/>
      <c r="G16" s="27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21.75" customHeight="1">
      <c r="A17" s="41" t="s">
        <v>58</v>
      </c>
      <c r="B17" s="25"/>
      <c r="C17" s="42"/>
      <c r="D17" s="43"/>
      <c r="E17" s="44"/>
      <c r="F17" s="25"/>
      <c r="G17" s="27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21.75" customHeight="1">
      <c r="A18" s="25" t="s">
        <v>59</v>
      </c>
      <c r="B18" s="25"/>
      <c r="C18" s="42"/>
      <c r="D18" s="43"/>
      <c r="E18" s="44"/>
      <c r="F18" s="25"/>
      <c r="G18" s="27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21.75" customHeight="1">
      <c r="A19" s="41" t="s">
        <v>60</v>
      </c>
      <c r="B19" s="25"/>
      <c r="C19" s="42"/>
      <c r="D19" s="43"/>
      <c r="E19" s="44"/>
      <c r="F19" s="25"/>
      <c r="G19" s="27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21.75" customHeight="1">
      <c r="A20" s="25" t="s">
        <v>61</v>
      </c>
      <c r="B20" s="25"/>
      <c r="C20" s="42"/>
      <c r="D20" s="43"/>
      <c r="E20" s="44"/>
      <c r="F20" s="25"/>
      <c r="G20" s="27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21.75" customHeight="1">
      <c r="A21" s="25" t="s">
        <v>62</v>
      </c>
      <c r="B21" s="25"/>
      <c r="C21" s="42"/>
      <c r="D21" s="43"/>
      <c r="E21" s="44"/>
      <c r="F21" s="25"/>
      <c r="G21" s="27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21.75" customHeight="1">
      <c r="A22" s="25" t="s">
        <v>63</v>
      </c>
      <c r="B22" s="25"/>
      <c r="C22" s="42"/>
      <c r="D22" s="43"/>
      <c r="E22" s="44"/>
      <c r="F22" s="25"/>
      <c r="G22" s="27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21" customHeight="1">
      <c r="A23" s="25" t="s">
        <v>64</v>
      </c>
      <c r="B23" s="2"/>
      <c r="C23" s="25"/>
      <c r="D23" s="25"/>
      <c r="E23" s="25"/>
      <c r="F23" s="27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21" customHeight="1">
      <c r="A24" s="25" t="s">
        <v>65</v>
      </c>
      <c r="B24" s="25"/>
      <c r="C24" s="25"/>
      <c r="D24" s="25"/>
      <c r="E24" s="25"/>
      <c r="F24" s="27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21" customHeight="1">
      <c r="A25" s="25" t="s">
        <v>66</v>
      </c>
      <c r="B25" s="25"/>
      <c r="C25" s="25"/>
      <c r="D25" s="25"/>
      <c r="E25" s="25"/>
      <c r="F25" s="2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21" customHeight="1">
      <c r="A26" s="25" t="s">
        <v>67</v>
      </c>
      <c r="B26" s="25"/>
      <c r="C26" s="25"/>
      <c r="D26" s="25"/>
      <c r="E26" s="25"/>
      <c r="F26" s="27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21" customHeight="1">
      <c r="A27" s="25" t="s">
        <v>68</v>
      </c>
      <c r="B27" s="25"/>
      <c r="C27" s="25"/>
      <c r="D27" s="25"/>
      <c r="E27" s="25"/>
      <c r="F27" s="27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21" customHeight="1">
      <c r="A28" s="45" t="s">
        <v>69</v>
      </c>
      <c r="B28" s="25"/>
      <c r="C28" s="25"/>
      <c r="D28" s="25"/>
      <c r="E28" s="25"/>
      <c r="F28" s="27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21" customHeight="1">
      <c r="A29" s="25" t="s">
        <v>70</v>
      </c>
      <c r="B29" s="25"/>
      <c r="C29" s="46"/>
      <c r="D29" s="25"/>
      <c r="E29" s="25"/>
      <c r="F29" s="27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21" customHeight="1">
      <c r="A30" s="47" t="s">
        <v>71</v>
      </c>
      <c r="B30" s="46"/>
      <c r="C30" s="25"/>
      <c r="D30" s="25"/>
      <c r="E30" s="25"/>
      <c r="F30" s="27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8" customHeight="1">
      <c r="A31" s="325" t="s">
        <v>2</v>
      </c>
      <c r="B31" s="325" t="s">
        <v>72</v>
      </c>
      <c r="C31" s="325" t="s">
        <v>73</v>
      </c>
      <c r="D31" s="325" t="s">
        <v>74</v>
      </c>
      <c r="E31" s="331" t="s">
        <v>5</v>
      </c>
      <c r="F31" s="316"/>
      <c r="G31" s="325" t="s">
        <v>75</v>
      </c>
      <c r="H31" s="325" t="s">
        <v>76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8" customHeight="1">
      <c r="A32" s="322"/>
      <c r="B32" s="322"/>
      <c r="C32" s="322"/>
      <c r="D32" s="322"/>
      <c r="E32" s="48" t="s">
        <v>77</v>
      </c>
      <c r="F32" s="48" t="s">
        <v>78</v>
      </c>
      <c r="G32" s="322"/>
      <c r="H32" s="322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8" customHeight="1">
      <c r="A33" s="49"/>
      <c r="B33" s="50" t="s">
        <v>79</v>
      </c>
      <c r="C33" s="51"/>
      <c r="D33" s="49"/>
      <c r="E33" s="49"/>
      <c r="F33" s="49"/>
      <c r="G33" s="49"/>
      <c r="H33" s="49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8" customHeight="1">
      <c r="A34" s="52"/>
      <c r="B34" s="53" t="s">
        <v>13</v>
      </c>
      <c r="C34" s="54"/>
      <c r="D34" s="54"/>
      <c r="E34" s="52"/>
      <c r="F34" s="55"/>
      <c r="G34" s="52"/>
      <c r="H34" s="52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8" customHeight="1">
      <c r="A35" s="52"/>
      <c r="B35" s="56" t="s">
        <v>80</v>
      </c>
      <c r="C35" s="57"/>
      <c r="D35" s="57"/>
      <c r="E35" s="52"/>
      <c r="F35" s="55"/>
      <c r="G35" s="52"/>
      <c r="H35" s="52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8" customHeight="1">
      <c r="A36" s="52"/>
      <c r="B36" s="58" t="s">
        <v>81</v>
      </c>
      <c r="C36" s="59" t="s">
        <v>82</v>
      </c>
      <c r="D36" s="57"/>
      <c r="E36" s="52"/>
      <c r="F36" s="55" t="s">
        <v>83</v>
      </c>
      <c r="G36" s="55" t="s">
        <v>84</v>
      </c>
      <c r="H36" s="52" t="s">
        <v>85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8" customHeight="1">
      <c r="A37" s="52"/>
      <c r="B37" s="59" t="s">
        <v>86</v>
      </c>
      <c r="C37" s="59" t="s">
        <v>87</v>
      </c>
      <c r="D37" s="57"/>
      <c r="E37" s="52"/>
      <c r="F37" s="55" t="s">
        <v>88</v>
      </c>
      <c r="G37" s="52"/>
      <c r="H37" s="52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8" customHeight="1">
      <c r="A38" s="52"/>
      <c r="B38" s="59" t="s">
        <v>89</v>
      </c>
      <c r="C38" s="59" t="s">
        <v>90</v>
      </c>
      <c r="D38" s="57"/>
      <c r="E38" s="52"/>
      <c r="F38" s="55" t="s">
        <v>85</v>
      </c>
      <c r="G38" s="52"/>
      <c r="H38" s="52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8" customHeight="1">
      <c r="A39" s="52"/>
      <c r="B39" s="59" t="s">
        <v>91</v>
      </c>
      <c r="C39" s="59" t="s">
        <v>92</v>
      </c>
      <c r="D39" s="57"/>
      <c r="E39" s="52"/>
      <c r="F39" s="55" t="s">
        <v>83</v>
      </c>
      <c r="G39" s="55" t="s">
        <v>84</v>
      </c>
      <c r="H39" s="52" t="s">
        <v>85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8" customHeight="1">
      <c r="A40" s="52"/>
      <c r="B40" s="59" t="s">
        <v>93</v>
      </c>
      <c r="C40" s="60" t="s">
        <v>94</v>
      </c>
      <c r="D40" s="57"/>
      <c r="E40" s="52"/>
      <c r="F40" s="55" t="s">
        <v>88</v>
      </c>
      <c r="G40" s="52"/>
      <c r="H40" s="52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8" customHeight="1">
      <c r="A41" s="52"/>
      <c r="B41" s="59" t="s">
        <v>95</v>
      </c>
      <c r="C41" s="59" t="s">
        <v>96</v>
      </c>
      <c r="D41" s="57"/>
      <c r="E41" s="52"/>
      <c r="F41" s="55" t="s">
        <v>85</v>
      </c>
      <c r="G41" s="52"/>
      <c r="H41" s="52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8" customHeight="1">
      <c r="A42" s="52"/>
      <c r="B42" s="59" t="s">
        <v>97</v>
      </c>
      <c r="C42" s="59"/>
      <c r="D42" s="52"/>
      <c r="E42" s="52"/>
      <c r="F42" s="55"/>
      <c r="G42" s="52"/>
      <c r="H42" s="52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8" customHeight="1">
      <c r="A43" s="52"/>
      <c r="B43" s="59" t="s">
        <v>98</v>
      </c>
      <c r="C43" s="59" t="s">
        <v>99</v>
      </c>
      <c r="D43" s="52"/>
      <c r="E43" s="52"/>
      <c r="F43" s="55" t="s">
        <v>83</v>
      </c>
      <c r="G43" s="55" t="s">
        <v>84</v>
      </c>
      <c r="H43" s="52" t="s">
        <v>85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8" customHeight="1">
      <c r="A44" s="52"/>
      <c r="B44" s="59" t="s">
        <v>100</v>
      </c>
      <c r="C44" s="60" t="s">
        <v>101</v>
      </c>
      <c r="D44" s="52"/>
      <c r="E44" s="52"/>
      <c r="F44" s="55" t="s">
        <v>88</v>
      </c>
      <c r="G44" s="52"/>
      <c r="H44" s="52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8" customHeight="1">
      <c r="A45" s="52"/>
      <c r="B45" s="59" t="s">
        <v>102</v>
      </c>
      <c r="C45" s="59" t="s">
        <v>103</v>
      </c>
      <c r="D45" s="52"/>
      <c r="E45" s="52"/>
      <c r="F45" s="55" t="s">
        <v>85</v>
      </c>
      <c r="G45" s="52"/>
      <c r="H45" s="52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8" customHeight="1">
      <c r="A46" s="52"/>
      <c r="B46" s="59"/>
      <c r="C46" s="59" t="s">
        <v>104</v>
      </c>
      <c r="D46" s="57"/>
      <c r="E46" s="52"/>
      <c r="F46" s="55"/>
      <c r="G46" s="52"/>
      <c r="H46" s="52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8" customHeight="1">
      <c r="A47" s="52"/>
      <c r="B47" s="59"/>
      <c r="C47" s="59" t="s">
        <v>105</v>
      </c>
      <c r="D47" s="57"/>
      <c r="E47" s="52"/>
      <c r="F47" s="55"/>
      <c r="G47" s="52"/>
      <c r="H47" s="52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8" customHeight="1">
      <c r="A48" s="52"/>
      <c r="B48" s="61" t="s">
        <v>106</v>
      </c>
      <c r="C48" s="62" t="s">
        <v>107</v>
      </c>
      <c r="D48" s="57" t="s">
        <v>108</v>
      </c>
      <c r="E48" s="52"/>
      <c r="F48" s="55"/>
      <c r="G48" s="55" t="s">
        <v>109</v>
      </c>
      <c r="H48" s="63" t="s">
        <v>110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8" customHeight="1">
      <c r="A49" s="52"/>
      <c r="B49" s="61" t="s">
        <v>111</v>
      </c>
      <c r="C49" s="62" t="s">
        <v>112</v>
      </c>
      <c r="D49" s="57"/>
      <c r="E49" s="52"/>
      <c r="F49" s="55"/>
      <c r="G49" s="64" t="s">
        <v>113</v>
      </c>
      <c r="H49" s="63" t="s">
        <v>114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8" customHeight="1">
      <c r="A50" s="52"/>
      <c r="B50" s="61" t="s">
        <v>115</v>
      </c>
      <c r="C50" s="62" t="s">
        <v>116</v>
      </c>
      <c r="D50" s="57"/>
      <c r="E50" s="52"/>
      <c r="F50" s="55"/>
      <c r="G50" s="55"/>
      <c r="H50" s="55" t="s">
        <v>117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8" customHeight="1">
      <c r="A51" s="52"/>
      <c r="B51" s="57" t="s">
        <v>118</v>
      </c>
      <c r="C51" s="62"/>
      <c r="D51" s="57"/>
      <c r="E51" s="52"/>
      <c r="F51" s="55"/>
      <c r="G51" s="65"/>
      <c r="H51" s="63" t="s">
        <v>119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8" customHeight="1">
      <c r="A52" s="55"/>
      <c r="B52" s="57" t="s">
        <v>120</v>
      </c>
      <c r="C52" s="62" t="s">
        <v>121</v>
      </c>
      <c r="D52" s="57"/>
      <c r="E52" s="52"/>
      <c r="F52" s="55"/>
      <c r="G52" s="52"/>
      <c r="H52" s="63"/>
      <c r="I52" s="66" t="s">
        <v>122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8" customHeight="1">
      <c r="A53" s="52"/>
      <c r="B53" s="57" t="s">
        <v>123</v>
      </c>
      <c r="C53" s="62"/>
      <c r="D53" s="57"/>
      <c r="E53" s="52"/>
      <c r="F53" s="55"/>
      <c r="G53" s="52"/>
      <c r="H53" s="63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8" customHeight="1">
      <c r="A54" s="52"/>
      <c r="B54" s="57" t="s">
        <v>124</v>
      </c>
      <c r="C54" s="62" t="s">
        <v>125</v>
      </c>
      <c r="D54" s="57"/>
      <c r="E54" s="52"/>
      <c r="F54" s="55"/>
      <c r="G54" s="55" t="s">
        <v>84</v>
      </c>
      <c r="H54" s="52" t="s">
        <v>85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8" customHeight="1">
      <c r="A55" s="52"/>
      <c r="B55" s="57" t="s">
        <v>126</v>
      </c>
      <c r="C55" s="52"/>
      <c r="D55" s="52"/>
      <c r="E55" s="52"/>
      <c r="F55" s="67"/>
      <c r="G55" s="52"/>
      <c r="H55" s="52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8" customHeight="1">
      <c r="A56" s="52"/>
      <c r="B56" s="57" t="s">
        <v>127</v>
      </c>
      <c r="C56" s="52"/>
      <c r="D56" s="52"/>
      <c r="E56" s="52"/>
      <c r="F56" s="55"/>
      <c r="G56" s="52"/>
      <c r="H56" s="52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8" customHeight="1">
      <c r="A57" s="52"/>
      <c r="B57" s="52" t="s">
        <v>128</v>
      </c>
      <c r="C57" s="57" t="s">
        <v>129</v>
      </c>
      <c r="D57" s="52" t="s">
        <v>130</v>
      </c>
      <c r="E57" s="52"/>
      <c r="F57" s="55" t="s">
        <v>83</v>
      </c>
      <c r="G57" s="55" t="s">
        <v>84</v>
      </c>
      <c r="H57" s="52" t="s">
        <v>85</v>
      </c>
      <c r="I57" s="66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8" customHeight="1">
      <c r="A58" s="52"/>
      <c r="B58" s="52" t="s">
        <v>131</v>
      </c>
      <c r="C58" s="57" t="s">
        <v>132</v>
      </c>
      <c r="D58" s="52" t="s">
        <v>133</v>
      </c>
      <c r="E58" s="52"/>
      <c r="F58" s="55" t="s">
        <v>88</v>
      </c>
      <c r="G58" s="52"/>
      <c r="H58" s="52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8" customHeight="1">
      <c r="A59" s="52"/>
      <c r="B59" s="52" t="s">
        <v>134</v>
      </c>
      <c r="C59" s="57" t="s">
        <v>135</v>
      </c>
      <c r="D59" s="52" t="s">
        <v>136</v>
      </c>
      <c r="E59" s="52"/>
      <c r="F59" s="55" t="s">
        <v>85</v>
      </c>
      <c r="G59" s="52"/>
      <c r="H59" s="52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8" customHeight="1">
      <c r="A60" s="52"/>
      <c r="B60" s="52" t="s">
        <v>137</v>
      </c>
      <c r="C60" s="57" t="s">
        <v>138</v>
      </c>
      <c r="D60" s="52" t="s">
        <v>139</v>
      </c>
      <c r="E60" s="52"/>
      <c r="F60" s="55"/>
      <c r="G60" s="52"/>
      <c r="H60" s="52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8" customHeight="1">
      <c r="A61" s="52"/>
      <c r="B61" s="52" t="s">
        <v>140</v>
      </c>
      <c r="C61" s="52"/>
      <c r="D61" s="52" t="s">
        <v>141</v>
      </c>
      <c r="E61" s="52"/>
      <c r="F61" s="55"/>
      <c r="G61" s="68">
        <v>24077</v>
      </c>
      <c r="H61" s="52" t="s">
        <v>85</v>
      </c>
      <c r="I61" s="66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8" customHeight="1">
      <c r="A62" s="52"/>
      <c r="B62" s="52" t="s">
        <v>142</v>
      </c>
      <c r="C62" s="52"/>
      <c r="D62" s="52"/>
      <c r="E62" s="52"/>
      <c r="F62" s="55"/>
      <c r="G62" s="63"/>
      <c r="H62" s="52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8" customHeight="1">
      <c r="A63" s="52"/>
      <c r="B63" s="57" t="s">
        <v>143</v>
      </c>
      <c r="C63" s="57" t="s">
        <v>144</v>
      </c>
      <c r="D63" s="69" t="s">
        <v>145</v>
      </c>
      <c r="E63" s="52"/>
      <c r="F63" s="55" t="s">
        <v>83</v>
      </c>
      <c r="G63" s="55" t="s">
        <v>146</v>
      </c>
      <c r="H63" s="52" t="s">
        <v>147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8" customHeight="1">
      <c r="A64" s="52"/>
      <c r="B64" s="52" t="s">
        <v>148</v>
      </c>
      <c r="C64" s="62" t="s">
        <v>149</v>
      </c>
      <c r="D64" s="69"/>
      <c r="E64" s="52"/>
      <c r="F64" s="55" t="s">
        <v>88</v>
      </c>
      <c r="G64" s="52"/>
      <c r="H64" s="52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8" customHeight="1">
      <c r="A65" s="52"/>
      <c r="B65" s="52" t="s">
        <v>150</v>
      </c>
      <c r="C65" s="62" t="s">
        <v>116</v>
      </c>
      <c r="D65" s="69"/>
      <c r="E65" s="52"/>
      <c r="F65" s="55"/>
      <c r="G65" s="52"/>
      <c r="H65" s="52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8" customHeight="1">
      <c r="A66" s="52"/>
      <c r="B66" s="52" t="s">
        <v>151</v>
      </c>
      <c r="C66" s="62" t="s">
        <v>152</v>
      </c>
      <c r="D66" s="52"/>
      <c r="E66" s="52"/>
      <c r="F66" s="55"/>
      <c r="G66" s="52"/>
      <c r="H66" s="52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8" customHeight="1">
      <c r="A67" s="52"/>
      <c r="B67" s="52" t="s">
        <v>153</v>
      </c>
      <c r="C67" s="52"/>
      <c r="D67" s="52" t="s">
        <v>130</v>
      </c>
      <c r="E67" s="52"/>
      <c r="F67" s="55"/>
      <c r="G67" s="52"/>
      <c r="H67" s="52" t="s">
        <v>85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8" customHeight="1">
      <c r="A68" s="52"/>
      <c r="B68" s="52" t="s">
        <v>154</v>
      </c>
      <c r="C68" s="52"/>
      <c r="D68" s="52" t="s">
        <v>133</v>
      </c>
      <c r="E68" s="70"/>
      <c r="F68" s="55"/>
      <c r="G68" s="52"/>
      <c r="H68" s="52" t="s">
        <v>114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8" customHeight="1">
      <c r="A69" s="52"/>
      <c r="B69" s="52" t="s">
        <v>155</v>
      </c>
      <c r="C69" s="52"/>
      <c r="D69" s="52" t="s">
        <v>136</v>
      </c>
      <c r="E69" s="70"/>
      <c r="F69" s="55"/>
      <c r="G69" s="52"/>
      <c r="H69" s="52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8" customHeight="1">
      <c r="A70" s="52"/>
      <c r="B70" s="52"/>
      <c r="C70" s="52"/>
      <c r="D70" s="52" t="s">
        <v>139</v>
      </c>
      <c r="E70" s="70"/>
      <c r="F70" s="55"/>
      <c r="G70" s="52"/>
      <c r="H70" s="52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8" customHeight="1">
      <c r="A71" s="52"/>
      <c r="B71" s="52" t="s">
        <v>156</v>
      </c>
      <c r="C71" s="52" t="s">
        <v>157</v>
      </c>
      <c r="D71" s="52"/>
      <c r="E71" s="52" t="s">
        <v>158</v>
      </c>
      <c r="F71" s="55"/>
      <c r="G71" s="55"/>
      <c r="H71" s="52" t="s">
        <v>159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8" customHeight="1">
      <c r="A72" s="52"/>
      <c r="B72" s="52"/>
      <c r="C72" s="52"/>
      <c r="D72" s="52"/>
      <c r="E72" s="52"/>
      <c r="F72" s="55"/>
      <c r="G72" s="55"/>
      <c r="H72" s="52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8" customHeight="1">
      <c r="A73" s="52"/>
      <c r="B73" s="56" t="s">
        <v>160</v>
      </c>
      <c r="C73" s="59"/>
      <c r="D73" s="57"/>
      <c r="E73" s="52"/>
      <c r="F73" s="55"/>
      <c r="G73" s="52"/>
      <c r="H73" s="52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8" customHeight="1">
      <c r="A74" s="52"/>
      <c r="B74" s="59" t="s">
        <v>161</v>
      </c>
      <c r="C74" s="59" t="s">
        <v>162</v>
      </c>
      <c r="D74" s="57"/>
      <c r="E74" s="52"/>
      <c r="F74" s="55"/>
      <c r="G74" s="55" t="s">
        <v>84</v>
      </c>
      <c r="H74" s="52" t="s">
        <v>117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8" customHeight="1">
      <c r="A75" s="52"/>
      <c r="B75" s="59"/>
      <c r="C75" s="59" t="s">
        <v>163</v>
      </c>
      <c r="D75" s="57"/>
      <c r="E75" s="52"/>
      <c r="F75" s="55"/>
      <c r="G75" s="52"/>
      <c r="H75" s="52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8" customHeight="1">
      <c r="A76" s="52"/>
      <c r="B76" s="59" t="s">
        <v>164</v>
      </c>
      <c r="C76" s="59"/>
      <c r="D76" s="57"/>
      <c r="E76" s="52"/>
      <c r="F76" s="55"/>
      <c r="G76" s="52"/>
      <c r="H76" s="52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8" customHeight="1">
      <c r="A77" s="52"/>
      <c r="B77" s="59" t="s">
        <v>165</v>
      </c>
      <c r="C77" s="59" t="s">
        <v>166</v>
      </c>
      <c r="D77" s="57"/>
      <c r="E77" s="52"/>
      <c r="F77" s="55" t="s">
        <v>83</v>
      </c>
      <c r="G77" s="55" t="s">
        <v>84</v>
      </c>
      <c r="H77" s="52" t="s">
        <v>85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8" customHeight="1">
      <c r="A78" s="52"/>
      <c r="B78" s="59" t="s">
        <v>167</v>
      </c>
      <c r="C78" s="59" t="s">
        <v>168</v>
      </c>
      <c r="D78" s="57"/>
      <c r="E78" s="52"/>
      <c r="F78" s="55" t="s">
        <v>88</v>
      </c>
      <c r="G78" s="52"/>
      <c r="H78" s="52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8" customHeight="1">
      <c r="A79" s="52"/>
      <c r="B79" s="59" t="s">
        <v>169</v>
      </c>
      <c r="C79" s="59" t="s">
        <v>170</v>
      </c>
      <c r="D79" s="57"/>
      <c r="E79" s="52"/>
      <c r="F79" s="55" t="s">
        <v>85</v>
      </c>
      <c r="G79" s="52"/>
      <c r="H79" s="52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8" customHeight="1">
      <c r="A80" s="52"/>
      <c r="B80" s="57" t="s">
        <v>171</v>
      </c>
      <c r="C80" s="52"/>
      <c r="D80" s="52"/>
      <c r="E80" s="52"/>
      <c r="F80" s="55"/>
      <c r="G80" s="55"/>
      <c r="H80" s="52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8" customHeight="1">
      <c r="A81" s="52"/>
      <c r="B81" s="52" t="s">
        <v>172</v>
      </c>
      <c r="C81" s="52" t="s">
        <v>173</v>
      </c>
      <c r="D81" s="52"/>
      <c r="E81" s="52"/>
      <c r="F81" s="55"/>
      <c r="G81" s="55" t="s">
        <v>174</v>
      </c>
      <c r="H81" s="52" t="s">
        <v>175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8" customHeight="1">
      <c r="A82" s="52"/>
      <c r="B82" s="52" t="s">
        <v>176</v>
      </c>
      <c r="C82" s="52"/>
      <c r="D82" s="52"/>
      <c r="E82" s="52"/>
      <c r="F82" s="55"/>
      <c r="G82" s="55"/>
      <c r="H82" s="52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8" customHeight="1">
      <c r="A83" s="52"/>
      <c r="B83" s="52"/>
      <c r="C83" s="52"/>
      <c r="D83" s="52"/>
      <c r="E83" s="52"/>
      <c r="F83" s="55"/>
      <c r="G83" s="55"/>
      <c r="H83" s="52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8" customHeight="1">
      <c r="A84" s="52"/>
      <c r="B84" s="61" t="s">
        <v>177</v>
      </c>
      <c r="C84" s="52" t="s">
        <v>173</v>
      </c>
      <c r="D84" s="52" t="s">
        <v>178</v>
      </c>
      <c r="E84" s="52"/>
      <c r="F84" s="55"/>
      <c r="G84" s="55" t="s">
        <v>146</v>
      </c>
      <c r="H84" s="52" t="s">
        <v>175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8" customHeight="1">
      <c r="A85" s="52"/>
      <c r="B85" s="61" t="s">
        <v>179</v>
      </c>
      <c r="C85" s="52" t="s">
        <v>180</v>
      </c>
      <c r="D85" s="52" t="s">
        <v>130</v>
      </c>
      <c r="E85" s="52"/>
      <c r="F85" s="55"/>
      <c r="G85" s="52"/>
      <c r="H85" s="52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8" customHeight="1">
      <c r="A86" s="52"/>
      <c r="B86" s="52" t="s">
        <v>181</v>
      </c>
      <c r="C86" s="71" t="s">
        <v>173</v>
      </c>
      <c r="D86" s="52" t="s">
        <v>180</v>
      </c>
      <c r="E86" s="52"/>
      <c r="F86" s="55"/>
      <c r="G86" s="55" t="s">
        <v>182</v>
      </c>
      <c r="H86" s="52" t="s">
        <v>175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8" customHeight="1">
      <c r="A87" s="52"/>
      <c r="B87" s="52" t="s">
        <v>183</v>
      </c>
      <c r="C87" s="71" t="s">
        <v>184</v>
      </c>
      <c r="D87" s="52" t="s">
        <v>185</v>
      </c>
      <c r="E87" s="52"/>
      <c r="F87" s="55"/>
      <c r="G87" s="52"/>
      <c r="H87" s="52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8" customHeight="1">
      <c r="A88" s="52"/>
      <c r="B88" s="52"/>
      <c r="C88" s="71"/>
      <c r="D88" s="52" t="s">
        <v>130</v>
      </c>
      <c r="E88" s="52"/>
      <c r="F88" s="55"/>
      <c r="G88" s="52"/>
      <c r="H88" s="52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8" customHeight="1">
      <c r="A89" s="52"/>
      <c r="B89" s="52"/>
      <c r="C89" s="71"/>
      <c r="D89" s="52" t="s">
        <v>133</v>
      </c>
      <c r="E89" s="52"/>
      <c r="F89" s="55"/>
      <c r="G89" s="52"/>
      <c r="H89" s="52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8" customHeight="1">
      <c r="A90" s="52"/>
      <c r="B90" s="72" t="s">
        <v>186</v>
      </c>
      <c r="C90" s="52"/>
      <c r="D90" s="52"/>
      <c r="E90" s="52"/>
      <c r="F90" s="55"/>
      <c r="G90" s="55" t="s">
        <v>187</v>
      </c>
      <c r="H90" s="52" t="s">
        <v>188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8" customHeight="1">
      <c r="A91" s="52"/>
      <c r="B91" s="72" t="s">
        <v>189</v>
      </c>
      <c r="C91" s="52"/>
      <c r="D91" s="52"/>
      <c r="E91" s="52"/>
      <c r="F91" s="55"/>
      <c r="G91" s="52"/>
      <c r="H91" s="52" t="s">
        <v>175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8" customHeight="1">
      <c r="A92" s="52"/>
      <c r="B92" s="73" t="s">
        <v>190</v>
      </c>
      <c r="C92" s="52"/>
      <c r="D92" s="52"/>
      <c r="E92" s="52"/>
      <c r="F92" s="55"/>
      <c r="G92" s="52"/>
      <c r="H92" s="52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8" customHeight="1">
      <c r="A93" s="52"/>
      <c r="B93" s="52" t="s">
        <v>191</v>
      </c>
      <c r="C93" s="52" t="s">
        <v>192</v>
      </c>
      <c r="D93" s="52" t="s">
        <v>133</v>
      </c>
      <c r="E93" s="52"/>
      <c r="F93" s="55"/>
      <c r="G93" s="55" t="s">
        <v>193</v>
      </c>
      <c r="H93" s="52" t="s">
        <v>194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8" customHeight="1">
      <c r="A94" s="52"/>
      <c r="B94" s="52" t="s">
        <v>195</v>
      </c>
      <c r="C94" s="59" t="s">
        <v>196</v>
      </c>
      <c r="D94" s="52" t="s">
        <v>136</v>
      </c>
      <c r="E94" s="52"/>
      <c r="F94" s="55"/>
      <c r="G94" s="52"/>
      <c r="H94" s="52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8" customHeight="1">
      <c r="A95" s="52"/>
      <c r="B95" s="52" t="s">
        <v>197</v>
      </c>
      <c r="C95" s="59" t="s">
        <v>198</v>
      </c>
      <c r="D95" s="52" t="s">
        <v>130</v>
      </c>
      <c r="E95" s="52"/>
      <c r="F95" s="55"/>
      <c r="G95" s="52"/>
      <c r="H95" s="52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8" customHeight="1">
      <c r="A96" s="52"/>
      <c r="B96" s="52" t="s">
        <v>199</v>
      </c>
      <c r="C96" s="59" t="s">
        <v>200</v>
      </c>
      <c r="D96" s="57"/>
      <c r="E96" s="52" t="s">
        <v>201</v>
      </c>
      <c r="F96" s="55"/>
      <c r="G96" s="55" t="s">
        <v>146</v>
      </c>
      <c r="H96" s="52" t="s">
        <v>202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8" customHeight="1">
      <c r="A97" s="52"/>
      <c r="B97" s="57"/>
      <c r="C97" s="59" t="s">
        <v>203</v>
      </c>
      <c r="D97" s="52"/>
      <c r="E97" s="52"/>
      <c r="F97" s="55"/>
      <c r="G97" s="52"/>
      <c r="H97" s="52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8" customHeight="1">
      <c r="A98" s="52"/>
      <c r="B98" s="57"/>
      <c r="C98" s="59" t="s">
        <v>204</v>
      </c>
      <c r="D98" s="52"/>
      <c r="E98" s="52"/>
      <c r="F98" s="55"/>
      <c r="G98" s="52"/>
      <c r="H98" s="52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8" customHeight="1">
      <c r="A99" s="52"/>
      <c r="B99" s="57"/>
      <c r="C99" s="59" t="s">
        <v>205</v>
      </c>
      <c r="D99" s="52"/>
      <c r="E99" s="52"/>
      <c r="F99" s="55"/>
      <c r="G99" s="52"/>
      <c r="H99" s="52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8" customHeight="1">
      <c r="A100" s="52"/>
      <c r="B100" s="57"/>
      <c r="C100" s="59" t="s">
        <v>206</v>
      </c>
      <c r="D100" s="52"/>
      <c r="E100" s="52"/>
      <c r="F100" s="55"/>
      <c r="G100" s="52"/>
      <c r="H100" s="52"/>
      <c r="I100" s="6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8" customHeight="1">
      <c r="A101" s="52"/>
      <c r="B101" s="52"/>
      <c r="C101" s="59" t="s">
        <v>180</v>
      </c>
      <c r="D101" s="52"/>
      <c r="E101" s="52"/>
      <c r="F101" s="55"/>
      <c r="G101" s="52"/>
      <c r="H101" s="52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8" customHeight="1">
      <c r="A102" s="52"/>
      <c r="B102" s="57" t="s">
        <v>207</v>
      </c>
      <c r="C102" s="52" t="s">
        <v>208</v>
      </c>
      <c r="D102" s="52" t="s">
        <v>180</v>
      </c>
      <c r="E102" s="52"/>
      <c r="F102" s="55"/>
      <c r="G102" s="55" t="s">
        <v>209</v>
      </c>
      <c r="H102" s="52" t="s">
        <v>114</v>
      </c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8" customHeight="1">
      <c r="A103" s="52"/>
      <c r="B103" s="52" t="s">
        <v>210</v>
      </c>
      <c r="C103" s="52" t="s">
        <v>211</v>
      </c>
      <c r="D103" s="52"/>
      <c r="E103" s="52"/>
      <c r="F103" s="55"/>
      <c r="G103" s="74"/>
      <c r="H103" s="52" t="s">
        <v>212</v>
      </c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8" customHeight="1">
      <c r="A104" s="52"/>
      <c r="B104" s="52" t="s">
        <v>213</v>
      </c>
      <c r="C104" s="52" t="s">
        <v>214</v>
      </c>
      <c r="D104" s="52"/>
      <c r="E104" s="52"/>
      <c r="F104" s="55"/>
      <c r="G104" s="52"/>
      <c r="H104" s="52" t="s">
        <v>215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8" customHeight="1">
      <c r="A105" s="52"/>
      <c r="B105" s="52" t="s">
        <v>216</v>
      </c>
      <c r="C105" s="52" t="s">
        <v>180</v>
      </c>
      <c r="D105" s="52"/>
      <c r="E105" s="52"/>
      <c r="F105" s="55"/>
      <c r="G105" s="52"/>
      <c r="H105" s="52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8" customHeight="1">
      <c r="A106" s="52"/>
      <c r="B106" s="52" t="s">
        <v>217</v>
      </c>
      <c r="C106" s="52" t="s">
        <v>218</v>
      </c>
      <c r="D106" s="52"/>
      <c r="E106" s="52"/>
      <c r="F106" s="55"/>
      <c r="G106" s="52"/>
      <c r="H106" s="52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8" customHeight="1">
      <c r="A107" s="52"/>
      <c r="B107" s="52" t="s">
        <v>219</v>
      </c>
      <c r="C107" s="52"/>
      <c r="D107" s="52"/>
      <c r="E107" s="52"/>
      <c r="F107" s="55"/>
      <c r="G107" s="52"/>
      <c r="H107" s="52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8" customHeight="1">
      <c r="A108" s="52"/>
      <c r="B108" s="52" t="s">
        <v>220</v>
      </c>
      <c r="C108" s="52"/>
      <c r="D108" s="52"/>
      <c r="E108" s="52"/>
      <c r="F108" s="55"/>
      <c r="G108" s="52"/>
      <c r="H108" s="52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8" customHeight="1">
      <c r="A109" s="52"/>
      <c r="B109" s="52" t="s">
        <v>221</v>
      </c>
      <c r="C109" s="52"/>
      <c r="D109" s="52"/>
      <c r="E109" s="52"/>
      <c r="F109" s="55"/>
      <c r="G109" s="52"/>
      <c r="H109" s="52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8" customHeight="1">
      <c r="A110" s="52"/>
      <c r="B110" s="52" t="s">
        <v>222</v>
      </c>
      <c r="C110" s="52"/>
      <c r="D110" s="52"/>
      <c r="E110" s="52"/>
      <c r="F110" s="55"/>
      <c r="G110" s="52"/>
      <c r="H110" s="52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8" customHeight="1">
      <c r="A111" s="52"/>
      <c r="B111" s="52" t="s">
        <v>223</v>
      </c>
      <c r="C111" s="52"/>
      <c r="D111" s="52"/>
      <c r="E111" s="52"/>
      <c r="F111" s="55"/>
      <c r="G111" s="52"/>
      <c r="H111" s="52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8" customHeight="1">
      <c r="A112" s="52"/>
      <c r="B112" s="52" t="s">
        <v>224</v>
      </c>
      <c r="C112" s="52"/>
      <c r="D112" s="52"/>
      <c r="E112" s="52"/>
      <c r="F112" s="55"/>
      <c r="G112" s="52"/>
      <c r="H112" s="52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8" customHeight="1">
      <c r="A113" s="52"/>
      <c r="B113" s="52" t="s">
        <v>225</v>
      </c>
      <c r="C113" s="52"/>
      <c r="D113" s="57"/>
      <c r="E113" s="70"/>
      <c r="F113" s="55"/>
      <c r="G113" s="55"/>
      <c r="H113" s="52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8" customHeight="1">
      <c r="A114" s="52"/>
      <c r="B114" s="52" t="s">
        <v>224</v>
      </c>
      <c r="C114" s="59"/>
      <c r="D114" s="57"/>
      <c r="E114" s="52"/>
      <c r="F114" s="55"/>
      <c r="G114" s="52"/>
      <c r="H114" s="52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8" customHeight="1">
      <c r="A115" s="52"/>
      <c r="B115" s="56" t="s">
        <v>226</v>
      </c>
      <c r="C115" s="75" t="s">
        <v>227</v>
      </c>
      <c r="D115" s="57"/>
      <c r="E115" s="52"/>
      <c r="F115" s="55"/>
      <c r="G115" s="55" t="s">
        <v>209</v>
      </c>
      <c r="H115" s="52" t="s">
        <v>212</v>
      </c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8" customHeight="1">
      <c r="A116" s="52"/>
      <c r="B116" s="59" t="s">
        <v>228</v>
      </c>
      <c r="C116" s="76"/>
      <c r="D116" s="57"/>
      <c r="E116" s="52"/>
      <c r="F116" s="55"/>
      <c r="G116" s="52"/>
      <c r="H116" s="52" t="s">
        <v>215</v>
      </c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8" customHeight="1">
      <c r="A117" s="52"/>
      <c r="B117" s="59" t="s">
        <v>229</v>
      </c>
      <c r="C117" s="59"/>
      <c r="D117" s="57"/>
      <c r="E117" s="52"/>
      <c r="F117" s="55"/>
      <c r="G117" s="52"/>
      <c r="H117" s="52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8" customHeight="1">
      <c r="A118" s="52"/>
      <c r="B118" s="59" t="s">
        <v>230</v>
      </c>
      <c r="C118" s="59"/>
      <c r="D118" s="57"/>
      <c r="E118" s="52"/>
      <c r="F118" s="55"/>
      <c r="G118" s="52"/>
      <c r="H118" s="52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8" customHeight="1">
      <c r="A119" s="52"/>
      <c r="B119" s="59" t="s">
        <v>231</v>
      </c>
      <c r="C119" s="59"/>
      <c r="D119" s="57"/>
      <c r="E119" s="52"/>
      <c r="F119" s="55"/>
      <c r="G119" s="52"/>
      <c r="H119" s="52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8" customHeight="1">
      <c r="A120" s="52"/>
      <c r="B120" s="56" t="s">
        <v>232</v>
      </c>
      <c r="C120" s="59"/>
      <c r="D120" s="57"/>
      <c r="E120" s="52"/>
      <c r="F120" s="55"/>
      <c r="G120" s="52"/>
      <c r="H120" s="52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8" customHeight="1">
      <c r="A121" s="52"/>
      <c r="B121" s="59" t="s">
        <v>233</v>
      </c>
      <c r="C121" s="36" t="s">
        <v>234</v>
      </c>
      <c r="D121" s="57"/>
      <c r="E121" s="52"/>
      <c r="F121" s="55" t="s">
        <v>235</v>
      </c>
      <c r="G121" s="52" t="s">
        <v>236</v>
      </c>
      <c r="H121" s="52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8" customHeight="1">
      <c r="A122" s="52"/>
      <c r="B122" s="59"/>
      <c r="C122" s="59"/>
      <c r="D122" s="57"/>
      <c r="E122" s="52"/>
      <c r="F122" s="55" t="s">
        <v>237</v>
      </c>
      <c r="G122" s="52"/>
      <c r="H122" s="52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8" customHeight="1">
      <c r="A123" s="52"/>
      <c r="B123" s="59" t="s">
        <v>238</v>
      </c>
      <c r="C123" s="59" t="s">
        <v>162</v>
      </c>
      <c r="D123" s="57" t="s">
        <v>180</v>
      </c>
      <c r="E123" s="77">
        <v>1250</v>
      </c>
      <c r="F123" s="55" t="s">
        <v>7</v>
      </c>
      <c r="G123" s="55" t="s">
        <v>84</v>
      </c>
      <c r="H123" s="52" t="s">
        <v>117</v>
      </c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8" customHeight="1">
      <c r="A124" s="52"/>
      <c r="B124" s="59"/>
      <c r="C124" s="59" t="s">
        <v>163</v>
      </c>
      <c r="D124" s="57"/>
      <c r="E124" s="52"/>
      <c r="F124" s="55"/>
      <c r="G124" s="52"/>
      <c r="H124" s="52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8" customHeight="1">
      <c r="A125" s="52"/>
      <c r="B125" s="56" t="s">
        <v>239</v>
      </c>
      <c r="C125" s="59"/>
      <c r="D125" s="57"/>
      <c r="E125" s="52"/>
      <c r="F125" s="55"/>
      <c r="G125" s="52"/>
      <c r="H125" s="52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8" customHeight="1">
      <c r="A126" s="52"/>
      <c r="B126" s="59" t="s">
        <v>240</v>
      </c>
      <c r="C126" s="59"/>
      <c r="D126" s="57"/>
      <c r="E126" s="52"/>
      <c r="F126" s="55"/>
      <c r="G126" s="55" t="s">
        <v>84</v>
      </c>
      <c r="H126" s="52" t="s">
        <v>117</v>
      </c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8" customHeight="1">
      <c r="A127" s="52"/>
      <c r="B127" s="56" t="s">
        <v>241</v>
      </c>
      <c r="C127" s="59"/>
      <c r="D127" s="57"/>
      <c r="E127" s="52"/>
      <c r="F127" s="55"/>
      <c r="G127" s="52"/>
      <c r="H127" s="52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8" customHeight="1">
      <c r="A128" s="52"/>
      <c r="B128" s="57" t="s">
        <v>242</v>
      </c>
      <c r="C128" s="59"/>
      <c r="D128" s="57"/>
      <c r="E128" s="52"/>
      <c r="F128" s="55"/>
      <c r="G128" s="55" t="s">
        <v>84</v>
      </c>
      <c r="H128" s="52" t="s">
        <v>117</v>
      </c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8" customHeight="1">
      <c r="A129" s="52"/>
      <c r="B129" s="57" t="s">
        <v>243</v>
      </c>
      <c r="C129" s="59"/>
      <c r="D129" s="57"/>
      <c r="E129" s="52"/>
      <c r="F129" s="55"/>
      <c r="G129" s="52"/>
      <c r="H129" s="52"/>
      <c r="I129" s="66" t="s">
        <v>122</v>
      </c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8" customHeight="1">
      <c r="A130" s="78"/>
      <c r="B130" s="78"/>
      <c r="C130" s="79"/>
      <c r="D130" s="80"/>
      <c r="E130" s="78"/>
      <c r="F130" s="38"/>
      <c r="G130" s="78"/>
      <c r="H130" s="78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8" customHeight="1">
      <c r="A131" s="25"/>
      <c r="B131" s="25"/>
      <c r="C131" s="326" t="s">
        <v>244</v>
      </c>
      <c r="D131" s="316"/>
      <c r="E131" s="81">
        <f>SUM(E36:E130)</f>
        <v>1250</v>
      </c>
      <c r="F131" s="82" t="s">
        <v>7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8" customHeight="1">
      <c r="A132" s="25"/>
      <c r="B132" s="25"/>
      <c r="C132" s="25"/>
      <c r="D132" s="25"/>
      <c r="E132" s="83"/>
      <c r="F132" s="27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8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8" customHeight="1">
      <c r="A134" s="25"/>
      <c r="B134" s="25"/>
      <c r="C134" s="25"/>
      <c r="D134" s="25"/>
      <c r="E134" s="25"/>
      <c r="F134" s="27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8" customHeight="1">
      <c r="A135" s="25"/>
      <c r="B135" s="25"/>
      <c r="C135" s="25"/>
      <c r="D135" s="25"/>
      <c r="E135" s="25"/>
      <c r="F135" s="27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8" customHeight="1">
      <c r="A136" s="25"/>
      <c r="B136" s="25"/>
      <c r="C136" s="25"/>
      <c r="D136" s="25"/>
      <c r="E136" s="25"/>
      <c r="F136" s="27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8" customHeight="1">
      <c r="A137" s="25"/>
      <c r="B137" s="25"/>
      <c r="C137" s="25"/>
      <c r="D137" s="25"/>
      <c r="E137" s="25"/>
      <c r="F137" s="27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8" customHeight="1">
      <c r="A138" s="25"/>
      <c r="B138" s="25"/>
      <c r="C138" s="25"/>
      <c r="D138" s="25"/>
      <c r="E138" s="25"/>
      <c r="F138" s="27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8" customHeight="1">
      <c r="A139" s="25"/>
      <c r="B139" s="25"/>
      <c r="C139" s="25"/>
      <c r="D139" s="25"/>
      <c r="E139" s="25"/>
      <c r="F139" s="27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8" customHeight="1">
      <c r="A140" s="25"/>
      <c r="B140" s="25"/>
      <c r="C140" s="25"/>
      <c r="D140" s="25"/>
      <c r="E140" s="25"/>
      <c r="F140" s="27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8" customHeight="1">
      <c r="A141" s="25"/>
      <c r="B141" s="25"/>
      <c r="C141" s="25"/>
      <c r="D141" s="25"/>
      <c r="E141" s="25"/>
      <c r="F141" s="27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8" customHeight="1">
      <c r="A142" s="25"/>
      <c r="B142" s="25"/>
      <c r="C142" s="25"/>
      <c r="D142" s="25"/>
      <c r="E142" s="25"/>
      <c r="F142" s="27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8" customHeight="1">
      <c r="A143" s="25"/>
      <c r="B143" s="25"/>
      <c r="C143" s="25"/>
      <c r="D143" s="25"/>
      <c r="E143" s="25"/>
      <c r="F143" s="27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8" customHeight="1">
      <c r="A144" s="25"/>
      <c r="B144" s="25"/>
      <c r="C144" s="25"/>
      <c r="D144" s="25"/>
      <c r="E144" s="25"/>
      <c r="F144" s="27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8" customHeight="1">
      <c r="A145" s="25"/>
      <c r="B145" s="25"/>
      <c r="C145" s="25"/>
      <c r="D145" s="25"/>
      <c r="E145" s="25"/>
      <c r="F145" s="27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8" customHeight="1">
      <c r="A146" s="25"/>
      <c r="B146" s="25"/>
      <c r="C146" s="25"/>
      <c r="D146" s="25"/>
      <c r="E146" s="25"/>
      <c r="F146" s="27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8" customHeight="1">
      <c r="A147" s="25"/>
      <c r="B147" s="25"/>
      <c r="C147" s="25"/>
      <c r="D147" s="25"/>
      <c r="E147" s="25"/>
      <c r="F147" s="27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8" customHeight="1">
      <c r="A148" s="25"/>
      <c r="B148" s="25"/>
      <c r="C148" s="25"/>
      <c r="D148" s="25"/>
      <c r="E148" s="25"/>
      <c r="F148" s="27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8" customHeight="1">
      <c r="A149" s="25"/>
      <c r="B149" s="25"/>
      <c r="C149" s="25"/>
      <c r="D149" s="25"/>
      <c r="E149" s="25"/>
      <c r="F149" s="27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8" customHeight="1">
      <c r="A150" s="25"/>
      <c r="B150" s="25"/>
      <c r="C150" s="25"/>
      <c r="D150" s="25"/>
      <c r="E150" s="25"/>
      <c r="F150" s="27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8" customHeight="1">
      <c r="A151" s="25"/>
      <c r="B151" s="25"/>
      <c r="C151" s="25"/>
      <c r="D151" s="25"/>
      <c r="E151" s="25"/>
      <c r="F151" s="27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8" customHeight="1">
      <c r="A152" s="25"/>
      <c r="B152" s="25"/>
      <c r="C152" s="25"/>
      <c r="D152" s="25"/>
      <c r="E152" s="25"/>
      <c r="F152" s="27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8" customHeight="1">
      <c r="A153" s="25"/>
      <c r="B153" s="25"/>
      <c r="C153" s="25"/>
      <c r="D153" s="25"/>
      <c r="E153" s="25"/>
      <c r="F153" s="27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8" customHeight="1">
      <c r="A154" s="25"/>
      <c r="B154" s="25"/>
      <c r="C154" s="25"/>
      <c r="D154" s="25"/>
      <c r="E154" s="25"/>
      <c r="F154" s="27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8" customHeight="1">
      <c r="A155" s="25"/>
      <c r="B155" s="25"/>
      <c r="C155" s="25"/>
      <c r="D155" s="25"/>
      <c r="E155" s="25"/>
      <c r="F155" s="27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8" customHeight="1">
      <c r="A156" s="25"/>
      <c r="B156" s="25"/>
      <c r="C156" s="25"/>
      <c r="D156" s="25"/>
      <c r="E156" s="25"/>
      <c r="F156" s="27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8" customHeight="1">
      <c r="A157" s="25"/>
      <c r="B157" s="25"/>
      <c r="C157" s="25"/>
      <c r="D157" s="25"/>
      <c r="E157" s="25"/>
      <c r="F157" s="27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8" customHeight="1">
      <c r="A158" s="25"/>
      <c r="B158" s="25"/>
      <c r="C158" s="25"/>
      <c r="D158" s="25"/>
      <c r="E158" s="25"/>
      <c r="F158" s="27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8" customHeight="1">
      <c r="A159" s="25"/>
      <c r="B159" s="25"/>
      <c r="C159" s="25"/>
      <c r="D159" s="25"/>
      <c r="E159" s="25"/>
      <c r="F159" s="27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8" customHeight="1">
      <c r="A160" s="25"/>
      <c r="B160" s="25"/>
      <c r="C160" s="25"/>
      <c r="D160" s="25"/>
      <c r="E160" s="25"/>
      <c r="F160" s="27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8" customHeight="1">
      <c r="A161" s="25"/>
      <c r="B161" s="25"/>
      <c r="C161" s="25"/>
      <c r="D161" s="25"/>
      <c r="E161" s="25"/>
      <c r="F161" s="27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8" customHeight="1">
      <c r="A162" s="25"/>
      <c r="B162" s="25"/>
      <c r="C162" s="25"/>
      <c r="D162" s="25"/>
      <c r="E162" s="25"/>
      <c r="F162" s="27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8" customHeight="1">
      <c r="A163" s="25"/>
      <c r="B163" s="25"/>
      <c r="C163" s="25"/>
      <c r="D163" s="25"/>
      <c r="E163" s="25"/>
      <c r="F163" s="27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8" customHeight="1">
      <c r="A164" s="25"/>
      <c r="B164" s="25"/>
      <c r="C164" s="25"/>
      <c r="D164" s="25"/>
      <c r="E164" s="25"/>
      <c r="F164" s="27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8" customHeight="1">
      <c r="A165" s="25"/>
      <c r="B165" s="25"/>
      <c r="C165" s="25"/>
      <c r="D165" s="25"/>
      <c r="E165" s="25"/>
      <c r="F165" s="27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8" customHeight="1">
      <c r="A166" s="25"/>
      <c r="B166" s="25"/>
      <c r="C166" s="25"/>
      <c r="D166" s="25"/>
      <c r="E166" s="25"/>
      <c r="F166" s="27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8" customHeight="1">
      <c r="A167" s="25"/>
      <c r="B167" s="25"/>
      <c r="C167" s="25"/>
      <c r="D167" s="25"/>
      <c r="E167" s="25"/>
      <c r="F167" s="27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8" customHeight="1">
      <c r="A168" s="25"/>
      <c r="B168" s="25"/>
      <c r="C168" s="25"/>
      <c r="D168" s="25"/>
      <c r="E168" s="25"/>
      <c r="F168" s="27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8" customHeight="1">
      <c r="A169" s="25"/>
      <c r="B169" s="25"/>
      <c r="C169" s="25"/>
      <c r="D169" s="25"/>
      <c r="E169" s="25"/>
      <c r="F169" s="27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8" customHeight="1">
      <c r="A170" s="25"/>
      <c r="B170" s="25"/>
      <c r="C170" s="25"/>
      <c r="D170" s="25"/>
      <c r="E170" s="25"/>
      <c r="F170" s="27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8" customHeight="1">
      <c r="A171" s="25"/>
      <c r="B171" s="25"/>
      <c r="C171" s="25"/>
      <c r="D171" s="25"/>
      <c r="E171" s="25"/>
      <c r="F171" s="27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8" customHeight="1">
      <c r="A172" s="25"/>
      <c r="B172" s="25"/>
      <c r="C172" s="25"/>
      <c r="D172" s="25"/>
      <c r="E172" s="25"/>
      <c r="F172" s="27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8" customHeight="1">
      <c r="A173" s="25"/>
      <c r="B173" s="25"/>
      <c r="C173" s="25"/>
      <c r="D173" s="25"/>
      <c r="E173" s="25"/>
      <c r="F173" s="27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8" customHeight="1">
      <c r="A174" s="25"/>
      <c r="B174" s="25"/>
      <c r="C174" s="25"/>
      <c r="D174" s="25"/>
      <c r="E174" s="25"/>
      <c r="F174" s="27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8" customHeight="1">
      <c r="A175" s="25"/>
      <c r="B175" s="25"/>
      <c r="C175" s="25"/>
      <c r="D175" s="25"/>
      <c r="E175" s="25"/>
      <c r="F175" s="27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8" customHeight="1">
      <c r="A176" s="25"/>
      <c r="B176" s="25"/>
      <c r="C176" s="25"/>
      <c r="D176" s="25"/>
      <c r="E176" s="25"/>
      <c r="F176" s="27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8" customHeight="1">
      <c r="A177" s="25"/>
      <c r="B177" s="25"/>
      <c r="C177" s="25"/>
      <c r="D177" s="25"/>
      <c r="E177" s="25"/>
      <c r="F177" s="27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8" customHeight="1">
      <c r="A178" s="25"/>
      <c r="B178" s="25"/>
      <c r="C178" s="25"/>
      <c r="D178" s="25"/>
      <c r="E178" s="25"/>
      <c r="F178" s="27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8" customHeight="1">
      <c r="A179" s="25"/>
      <c r="B179" s="25"/>
      <c r="C179" s="25"/>
      <c r="D179" s="25"/>
      <c r="E179" s="25"/>
      <c r="F179" s="27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8" customHeight="1">
      <c r="A180" s="25"/>
      <c r="B180" s="25"/>
      <c r="C180" s="25"/>
      <c r="D180" s="25"/>
      <c r="E180" s="25"/>
      <c r="F180" s="27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8" customHeight="1">
      <c r="A181" s="25"/>
      <c r="B181" s="25"/>
      <c r="C181" s="25"/>
      <c r="D181" s="25"/>
      <c r="E181" s="25"/>
      <c r="F181" s="27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8" customHeight="1">
      <c r="A182" s="25"/>
      <c r="B182" s="25"/>
      <c r="C182" s="25"/>
      <c r="D182" s="25"/>
      <c r="E182" s="25"/>
      <c r="F182" s="27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8" customHeight="1">
      <c r="A183" s="25"/>
      <c r="B183" s="25"/>
      <c r="C183" s="25"/>
      <c r="D183" s="25"/>
      <c r="E183" s="25"/>
      <c r="F183" s="27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8" customHeight="1">
      <c r="A184" s="25"/>
      <c r="B184" s="25"/>
      <c r="C184" s="25"/>
      <c r="D184" s="25"/>
      <c r="E184" s="25"/>
      <c r="F184" s="27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8" customHeight="1">
      <c r="A185" s="25"/>
      <c r="B185" s="25"/>
      <c r="C185" s="25"/>
      <c r="D185" s="25"/>
      <c r="E185" s="25"/>
      <c r="F185" s="27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8" customHeight="1">
      <c r="A186" s="25"/>
      <c r="B186" s="25"/>
      <c r="C186" s="25"/>
      <c r="D186" s="25"/>
      <c r="E186" s="25"/>
      <c r="F186" s="27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8" customHeight="1">
      <c r="A187" s="25"/>
      <c r="B187" s="25"/>
      <c r="C187" s="25"/>
      <c r="D187" s="25"/>
      <c r="E187" s="25"/>
      <c r="F187" s="27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8" customHeight="1">
      <c r="A188" s="25"/>
      <c r="B188" s="25"/>
      <c r="C188" s="25"/>
      <c r="D188" s="25"/>
      <c r="E188" s="25"/>
      <c r="F188" s="27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8" customHeight="1">
      <c r="A189" s="25"/>
      <c r="B189" s="25"/>
      <c r="C189" s="25"/>
      <c r="D189" s="25"/>
      <c r="E189" s="25"/>
      <c r="F189" s="27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8" customHeight="1">
      <c r="A190" s="25"/>
      <c r="B190" s="25"/>
      <c r="C190" s="25"/>
      <c r="D190" s="25"/>
      <c r="E190" s="25"/>
      <c r="F190" s="27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8" customHeight="1">
      <c r="A191" s="25"/>
      <c r="B191" s="25"/>
      <c r="C191" s="25"/>
      <c r="D191" s="25"/>
      <c r="E191" s="25"/>
      <c r="F191" s="27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8" customHeight="1">
      <c r="A192" s="25"/>
      <c r="B192" s="25"/>
      <c r="C192" s="25"/>
      <c r="D192" s="25"/>
      <c r="E192" s="25"/>
      <c r="F192" s="27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8" customHeight="1">
      <c r="A193" s="25"/>
      <c r="B193" s="25"/>
      <c r="C193" s="25"/>
      <c r="D193" s="25"/>
      <c r="E193" s="25"/>
      <c r="F193" s="27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8" customHeight="1">
      <c r="A194" s="25"/>
      <c r="B194" s="25"/>
      <c r="C194" s="25"/>
      <c r="D194" s="25"/>
      <c r="E194" s="25"/>
      <c r="F194" s="27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8" customHeight="1">
      <c r="A195" s="25"/>
      <c r="B195" s="25"/>
      <c r="C195" s="25"/>
      <c r="D195" s="25"/>
      <c r="E195" s="25"/>
      <c r="F195" s="27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8" customHeight="1">
      <c r="A196" s="25"/>
      <c r="B196" s="25"/>
      <c r="C196" s="25"/>
      <c r="D196" s="25"/>
      <c r="E196" s="25"/>
      <c r="F196" s="27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8" customHeight="1">
      <c r="A197" s="25"/>
      <c r="B197" s="25"/>
      <c r="C197" s="25"/>
      <c r="D197" s="25"/>
      <c r="E197" s="25"/>
      <c r="F197" s="27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8" customHeight="1">
      <c r="A198" s="25"/>
      <c r="B198" s="25"/>
      <c r="C198" s="25"/>
      <c r="D198" s="25"/>
      <c r="E198" s="25"/>
      <c r="F198" s="27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8" customHeight="1">
      <c r="A199" s="25"/>
      <c r="B199" s="25"/>
      <c r="C199" s="25"/>
      <c r="D199" s="25"/>
      <c r="E199" s="25"/>
      <c r="F199" s="27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8" customHeight="1">
      <c r="A200" s="25"/>
      <c r="B200" s="25"/>
      <c r="C200" s="25"/>
      <c r="D200" s="25"/>
      <c r="E200" s="25"/>
      <c r="F200" s="27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8" customHeight="1">
      <c r="A201" s="25"/>
      <c r="B201" s="25"/>
      <c r="C201" s="25"/>
      <c r="D201" s="25"/>
      <c r="E201" s="25"/>
      <c r="F201" s="27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8" customHeight="1">
      <c r="A202" s="25"/>
      <c r="B202" s="25"/>
      <c r="C202" s="25"/>
      <c r="D202" s="25"/>
      <c r="E202" s="25"/>
      <c r="F202" s="27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8" customHeight="1">
      <c r="A203" s="25"/>
      <c r="B203" s="25"/>
      <c r="C203" s="25"/>
      <c r="D203" s="25"/>
      <c r="E203" s="25"/>
      <c r="F203" s="27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8" customHeight="1">
      <c r="A204" s="25"/>
      <c r="B204" s="25"/>
      <c r="C204" s="25"/>
      <c r="D204" s="25"/>
      <c r="E204" s="25"/>
      <c r="F204" s="27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8" customHeight="1">
      <c r="A205" s="25"/>
      <c r="B205" s="25"/>
      <c r="C205" s="25"/>
      <c r="D205" s="25"/>
      <c r="E205" s="25"/>
      <c r="F205" s="27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8" customHeight="1">
      <c r="A206" s="25"/>
      <c r="B206" s="25"/>
      <c r="C206" s="25"/>
      <c r="D206" s="25"/>
      <c r="E206" s="25"/>
      <c r="F206" s="27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8" customHeight="1">
      <c r="A207" s="25"/>
      <c r="B207" s="25"/>
      <c r="C207" s="25"/>
      <c r="D207" s="25"/>
      <c r="E207" s="25"/>
      <c r="F207" s="27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8" customHeight="1">
      <c r="A208" s="25"/>
      <c r="B208" s="25"/>
      <c r="C208" s="25"/>
      <c r="D208" s="25"/>
      <c r="E208" s="25"/>
      <c r="F208" s="27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8" customHeight="1">
      <c r="A209" s="25"/>
      <c r="B209" s="25"/>
      <c r="C209" s="25"/>
      <c r="D209" s="25"/>
      <c r="E209" s="25"/>
      <c r="F209" s="27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8" customHeight="1">
      <c r="A210" s="25"/>
      <c r="B210" s="25"/>
      <c r="C210" s="25"/>
      <c r="D210" s="25"/>
      <c r="E210" s="25"/>
      <c r="F210" s="27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8" customHeight="1">
      <c r="A211" s="25"/>
      <c r="B211" s="25"/>
      <c r="C211" s="25"/>
      <c r="D211" s="25"/>
      <c r="E211" s="25"/>
      <c r="F211" s="27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8" customHeight="1">
      <c r="A212" s="25"/>
      <c r="B212" s="25"/>
      <c r="C212" s="25"/>
      <c r="D212" s="25"/>
      <c r="E212" s="25"/>
      <c r="F212" s="27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8" customHeight="1">
      <c r="A213" s="25"/>
      <c r="B213" s="25"/>
      <c r="C213" s="25"/>
      <c r="D213" s="25"/>
      <c r="E213" s="25"/>
      <c r="F213" s="27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8" customHeight="1">
      <c r="A214" s="25"/>
      <c r="B214" s="25"/>
      <c r="C214" s="25"/>
      <c r="D214" s="25"/>
      <c r="E214" s="25"/>
      <c r="F214" s="27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8" customHeight="1">
      <c r="A215" s="25"/>
      <c r="B215" s="25"/>
      <c r="C215" s="25"/>
      <c r="D215" s="25"/>
      <c r="E215" s="25"/>
      <c r="F215" s="27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8" customHeight="1">
      <c r="A216" s="25"/>
      <c r="B216" s="25"/>
      <c r="C216" s="25"/>
      <c r="D216" s="25"/>
      <c r="E216" s="25"/>
      <c r="F216" s="27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8" customHeight="1">
      <c r="A217" s="25"/>
      <c r="B217" s="25"/>
      <c r="C217" s="25"/>
      <c r="D217" s="25"/>
      <c r="E217" s="25"/>
      <c r="F217" s="27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8" customHeight="1">
      <c r="A218" s="25"/>
      <c r="B218" s="25"/>
      <c r="C218" s="25"/>
      <c r="D218" s="25"/>
      <c r="E218" s="25"/>
      <c r="F218" s="27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8" customHeight="1">
      <c r="A219" s="25"/>
      <c r="B219" s="25"/>
      <c r="C219" s="25"/>
      <c r="D219" s="25"/>
      <c r="E219" s="25"/>
      <c r="F219" s="27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8" customHeight="1">
      <c r="A220" s="25"/>
      <c r="B220" s="25"/>
      <c r="C220" s="25"/>
      <c r="D220" s="25"/>
      <c r="E220" s="25"/>
      <c r="F220" s="27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8" customHeight="1">
      <c r="A221" s="25"/>
      <c r="B221" s="25"/>
      <c r="C221" s="25"/>
      <c r="D221" s="25"/>
      <c r="E221" s="25"/>
      <c r="F221" s="27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8" customHeight="1">
      <c r="A222" s="25"/>
      <c r="B222" s="25"/>
      <c r="C222" s="25"/>
      <c r="D222" s="25"/>
      <c r="E222" s="25"/>
      <c r="F222" s="27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8" customHeight="1">
      <c r="A223" s="25"/>
      <c r="B223" s="25"/>
      <c r="C223" s="25"/>
      <c r="D223" s="25"/>
      <c r="E223" s="25"/>
      <c r="F223" s="27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8" customHeight="1">
      <c r="A224" s="25"/>
      <c r="B224" s="25"/>
      <c r="C224" s="25"/>
      <c r="D224" s="25"/>
      <c r="E224" s="25"/>
      <c r="F224" s="27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8" customHeight="1">
      <c r="A225" s="25"/>
      <c r="B225" s="25"/>
      <c r="C225" s="25"/>
      <c r="D225" s="25"/>
      <c r="E225" s="25"/>
      <c r="F225" s="27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8" customHeight="1">
      <c r="A226" s="25"/>
      <c r="B226" s="25"/>
      <c r="C226" s="25"/>
      <c r="D226" s="25"/>
      <c r="E226" s="25"/>
      <c r="F226" s="27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8" customHeight="1">
      <c r="A227" s="25"/>
      <c r="B227" s="25"/>
      <c r="C227" s="25"/>
      <c r="D227" s="25"/>
      <c r="E227" s="25"/>
      <c r="F227" s="27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8" customHeight="1">
      <c r="A228" s="25"/>
      <c r="B228" s="25"/>
      <c r="C228" s="25"/>
      <c r="D228" s="25"/>
      <c r="E228" s="25"/>
      <c r="F228" s="27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8" customHeight="1">
      <c r="A229" s="25"/>
      <c r="B229" s="25"/>
      <c r="C229" s="25"/>
      <c r="D229" s="25"/>
      <c r="E229" s="25"/>
      <c r="F229" s="27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8" customHeight="1">
      <c r="A230" s="25"/>
      <c r="B230" s="25"/>
      <c r="C230" s="25"/>
      <c r="D230" s="25"/>
      <c r="E230" s="25"/>
      <c r="F230" s="27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8" customHeight="1">
      <c r="A231" s="25"/>
      <c r="B231" s="25"/>
      <c r="C231" s="25"/>
      <c r="D231" s="25"/>
      <c r="E231" s="25"/>
      <c r="F231" s="27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8" customHeight="1">
      <c r="A232" s="25"/>
      <c r="B232" s="25"/>
      <c r="C232" s="25"/>
      <c r="D232" s="25"/>
      <c r="E232" s="25"/>
      <c r="F232" s="27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8" customHeight="1">
      <c r="A233" s="25"/>
      <c r="B233" s="25"/>
      <c r="C233" s="25"/>
      <c r="D233" s="25"/>
      <c r="E233" s="25"/>
      <c r="F233" s="27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8" customHeight="1">
      <c r="A234" s="25"/>
      <c r="B234" s="25"/>
      <c r="C234" s="25"/>
      <c r="D234" s="25"/>
      <c r="E234" s="25"/>
      <c r="F234" s="27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8" customHeight="1">
      <c r="A235" s="25"/>
      <c r="B235" s="25"/>
      <c r="C235" s="25"/>
      <c r="D235" s="25"/>
      <c r="E235" s="25"/>
      <c r="F235" s="27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8" customHeight="1">
      <c r="A236" s="25"/>
      <c r="B236" s="25"/>
      <c r="C236" s="25"/>
      <c r="D236" s="25"/>
      <c r="E236" s="25"/>
      <c r="F236" s="27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8" customHeight="1">
      <c r="A237" s="25"/>
      <c r="B237" s="25"/>
      <c r="C237" s="25"/>
      <c r="D237" s="25"/>
      <c r="E237" s="25"/>
      <c r="F237" s="27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8" customHeight="1">
      <c r="A238" s="25"/>
      <c r="B238" s="25"/>
      <c r="C238" s="25"/>
      <c r="D238" s="25"/>
      <c r="E238" s="25"/>
      <c r="F238" s="27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8" customHeight="1">
      <c r="A239" s="25"/>
      <c r="B239" s="25"/>
      <c r="C239" s="25"/>
      <c r="D239" s="25"/>
      <c r="E239" s="25"/>
      <c r="F239" s="27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8" customHeight="1">
      <c r="A240" s="25"/>
      <c r="B240" s="25"/>
      <c r="C240" s="25"/>
      <c r="D240" s="25"/>
      <c r="E240" s="25"/>
      <c r="F240" s="27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8" customHeight="1">
      <c r="A241" s="25"/>
      <c r="B241" s="25"/>
      <c r="C241" s="25"/>
      <c r="D241" s="25"/>
      <c r="E241" s="25"/>
      <c r="F241" s="27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8" customHeight="1">
      <c r="A242" s="25"/>
      <c r="B242" s="25"/>
      <c r="C242" s="25"/>
      <c r="D242" s="25"/>
      <c r="E242" s="25"/>
      <c r="F242" s="27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8" customHeight="1">
      <c r="A243" s="25"/>
      <c r="B243" s="25"/>
      <c r="C243" s="25"/>
      <c r="D243" s="25"/>
      <c r="E243" s="25"/>
      <c r="F243" s="27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8" customHeight="1">
      <c r="A244" s="25"/>
      <c r="B244" s="25"/>
      <c r="C244" s="25"/>
      <c r="D244" s="25"/>
      <c r="E244" s="25"/>
      <c r="F244" s="27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8" customHeight="1">
      <c r="A245" s="25"/>
      <c r="B245" s="25"/>
      <c r="C245" s="25"/>
      <c r="D245" s="25"/>
      <c r="E245" s="25"/>
      <c r="F245" s="27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8" customHeight="1">
      <c r="A246" s="25"/>
      <c r="B246" s="25"/>
      <c r="C246" s="25"/>
      <c r="D246" s="25"/>
      <c r="E246" s="25"/>
      <c r="F246" s="27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8" customHeight="1">
      <c r="A247" s="25"/>
      <c r="B247" s="25"/>
      <c r="C247" s="25"/>
      <c r="D247" s="25"/>
      <c r="E247" s="25"/>
      <c r="F247" s="27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8" customHeight="1">
      <c r="A248" s="25"/>
      <c r="B248" s="25"/>
      <c r="C248" s="25"/>
      <c r="D248" s="25"/>
      <c r="E248" s="25"/>
      <c r="F248" s="27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8" customHeight="1">
      <c r="A249" s="25"/>
      <c r="B249" s="25"/>
      <c r="C249" s="25"/>
      <c r="D249" s="25"/>
      <c r="E249" s="25"/>
      <c r="F249" s="27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8" customHeight="1">
      <c r="A250" s="25"/>
      <c r="B250" s="25"/>
      <c r="C250" s="25"/>
      <c r="D250" s="25"/>
      <c r="E250" s="25"/>
      <c r="F250" s="27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8" customHeight="1">
      <c r="A251" s="25"/>
      <c r="B251" s="25"/>
      <c r="C251" s="25"/>
      <c r="D251" s="25"/>
      <c r="E251" s="25"/>
      <c r="F251" s="27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8" customHeight="1">
      <c r="A252" s="25"/>
      <c r="B252" s="25"/>
      <c r="C252" s="25"/>
      <c r="D252" s="25"/>
      <c r="E252" s="25"/>
      <c r="F252" s="27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8" customHeight="1">
      <c r="A253" s="25"/>
      <c r="B253" s="25"/>
      <c r="C253" s="25"/>
      <c r="D253" s="25"/>
      <c r="E253" s="25"/>
      <c r="F253" s="27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8" customHeight="1">
      <c r="A254" s="25"/>
      <c r="B254" s="25"/>
      <c r="C254" s="25"/>
      <c r="D254" s="25"/>
      <c r="E254" s="25"/>
      <c r="F254" s="27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8" customHeight="1">
      <c r="A255" s="25"/>
      <c r="B255" s="25"/>
      <c r="C255" s="25"/>
      <c r="D255" s="25"/>
      <c r="E255" s="25"/>
      <c r="F255" s="27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8" customHeight="1">
      <c r="A256" s="25"/>
      <c r="B256" s="25"/>
      <c r="C256" s="25"/>
      <c r="D256" s="25"/>
      <c r="E256" s="25"/>
      <c r="F256" s="27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8" customHeight="1">
      <c r="A257" s="25"/>
      <c r="B257" s="25"/>
      <c r="C257" s="25"/>
      <c r="D257" s="25"/>
      <c r="E257" s="25"/>
      <c r="F257" s="27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8" customHeight="1">
      <c r="A258" s="25"/>
      <c r="B258" s="25"/>
      <c r="C258" s="25"/>
      <c r="D258" s="25"/>
      <c r="E258" s="25"/>
      <c r="F258" s="27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8" customHeight="1">
      <c r="A259" s="25"/>
      <c r="B259" s="25"/>
      <c r="C259" s="25"/>
      <c r="D259" s="25"/>
      <c r="E259" s="25"/>
      <c r="F259" s="27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8" customHeight="1">
      <c r="A260" s="25"/>
      <c r="B260" s="25"/>
      <c r="C260" s="25"/>
      <c r="D260" s="25"/>
      <c r="E260" s="25"/>
      <c r="F260" s="27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8" customHeight="1">
      <c r="A261" s="25"/>
      <c r="B261" s="25"/>
      <c r="C261" s="25"/>
      <c r="D261" s="25"/>
      <c r="E261" s="25"/>
      <c r="F261" s="27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8" customHeight="1">
      <c r="A262" s="25"/>
      <c r="B262" s="25"/>
      <c r="C262" s="25"/>
      <c r="D262" s="25"/>
      <c r="E262" s="25"/>
      <c r="F262" s="27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8" customHeight="1">
      <c r="A263" s="25"/>
      <c r="B263" s="25"/>
      <c r="C263" s="25"/>
      <c r="D263" s="25"/>
      <c r="E263" s="25"/>
      <c r="F263" s="27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8" customHeight="1">
      <c r="A264" s="25"/>
      <c r="B264" s="25"/>
      <c r="C264" s="25"/>
      <c r="D264" s="25"/>
      <c r="E264" s="25"/>
      <c r="F264" s="27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8" customHeight="1">
      <c r="A265" s="25"/>
      <c r="B265" s="25"/>
      <c r="C265" s="25"/>
      <c r="D265" s="25"/>
      <c r="E265" s="25"/>
      <c r="F265" s="27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8" customHeight="1">
      <c r="A266" s="25"/>
      <c r="B266" s="25"/>
      <c r="C266" s="25"/>
      <c r="D266" s="25"/>
      <c r="E266" s="25"/>
      <c r="F266" s="27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8" customHeight="1">
      <c r="A267" s="25"/>
      <c r="B267" s="25"/>
      <c r="C267" s="25"/>
      <c r="D267" s="25"/>
      <c r="E267" s="25"/>
      <c r="F267" s="27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8" customHeight="1">
      <c r="A268" s="25"/>
      <c r="B268" s="25"/>
      <c r="C268" s="25"/>
      <c r="D268" s="25"/>
      <c r="E268" s="25"/>
      <c r="F268" s="27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8" customHeight="1">
      <c r="A269" s="25"/>
      <c r="B269" s="25"/>
      <c r="C269" s="25"/>
      <c r="D269" s="25"/>
      <c r="E269" s="25"/>
      <c r="F269" s="27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8" customHeight="1">
      <c r="A270" s="25"/>
      <c r="B270" s="25"/>
      <c r="C270" s="25"/>
      <c r="D270" s="25"/>
      <c r="E270" s="25"/>
      <c r="F270" s="27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8" customHeight="1">
      <c r="A271" s="25"/>
      <c r="B271" s="25"/>
      <c r="C271" s="25"/>
      <c r="D271" s="25"/>
      <c r="E271" s="25"/>
      <c r="F271" s="27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8" customHeight="1">
      <c r="A272" s="25"/>
      <c r="B272" s="25"/>
      <c r="C272" s="25"/>
      <c r="D272" s="25"/>
      <c r="E272" s="25"/>
      <c r="F272" s="27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8" customHeight="1">
      <c r="A273" s="25"/>
      <c r="B273" s="25"/>
      <c r="C273" s="25"/>
      <c r="D273" s="25"/>
      <c r="E273" s="25"/>
      <c r="F273" s="27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8" customHeight="1">
      <c r="A274" s="25"/>
      <c r="B274" s="25"/>
      <c r="C274" s="25"/>
      <c r="D274" s="25"/>
      <c r="E274" s="25"/>
      <c r="F274" s="27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8" customHeight="1">
      <c r="A275" s="25"/>
      <c r="B275" s="25"/>
      <c r="C275" s="25"/>
      <c r="D275" s="25"/>
      <c r="E275" s="25"/>
      <c r="F275" s="27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8" customHeight="1">
      <c r="A276" s="25"/>
      <c r="B276" s="25"/>
      <c r="C276" s="25"/>
      <c r="D276" s="25"/>
      <c r="E276" s="25"/>
      <c r="F276" s="27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8" customHeight="1">
      <c r="A277" s="25"/>
      <c r="B277" s="25"/>
      <c r="C277" s="25"/>
      <c r="D277" s="25"/>
      <c r="E277" s="25"/>
      <c r="F277" s="27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8" customHeight="1">
      <c r="A278" s="25"/>
      <c r="B278" s="25"/>
      <c r="C278" s="25"/>
      <c r="D278" s="25"/>
      <c r="E278" s="25"/>
      <c r="F278" s="27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8" customHeight="1">
      <c r="A279" s="25"/>
      <c r="B279" s="25"/>
      <c r="C279" s="25"/>
      <c r="D279" s="25"/>
      <c r="E279" s="25"/>
      <c r="F279" s="27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8" customHeight="1">
      <c r="A280" s="25"/>
      <c r="B280" s="25"/>
      <c r="C280" s="25"/>
      <c r="D280" s="25"/>
      <c r="E280" s="25"/>
      <c r="F280" s="27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8" customHeight="1">
      <c r="A281" s="25"/>
      <c r="B281" s="25"/>
      <c r="C281" s="25"/>
      <c r="D281" s="25"/>
      <c r="E281" s="25"/>
      <c r="F281" s="27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8" customHeight="1">
      <c r="A282" s="25"/>
      <c r="B282" s="25"/>
      <c r="C282" s="25"/>
      <c r="D282" s="25"/>
      <c r="E282" s="25"/>
      <c r="F282" s="27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8" customHeight="1">
      <c r="A283" s="25"/>
      <c r="B283" s="25"/>
      <c r="C283" s="25"/>
      <c r="D283" s="25"/>
      <c r="E283" s="25"/>
      <c r="F283" s="27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8" customHeight="1">
      <c r="A284" s="25"/>
      <c r="B284" s="25"/>
      <c r="C284" s="25"/>
      <c r="D284" s="25"/>
      <c r="E284" s="25"/>
      <c r="F284" s="27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8" customHeight="1">
      <c r="A285" s="25"/>
      <c r="B285" s="25"/>
      <c r="C285" s="25"/>
      <c r="D285" s="25"/>
      <c r="E285" s="25"/>
      <c r="F285" s="27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8" customHeight="1">
      <c r="A286" s="25"/>
      <c r="B286" s="25"/>
      <c r="C286" s="25"/>
      <c r="D286" s="25"/>
      <c r="E286" s="25"/>
      <c r="F286" s="27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8" customHeight="1">
      <c r="A287" s="25"/>
      <c r="B287" s="25"/>
      <c r="C287" s="25"/>
      <c r="D287" s="25"/>
      <c r="E287" s="25"/>
      <c r="F287" s="27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8" customHeight="1">
      <c r="A288" s="25"/>
      <c r="B288" s="25"/>
      <c r="C288" s="25"/>
      <c r="D288" s="25"/>
      <c r="E288" s="25"/>
      <c r="F288" s="27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8" customHeight="1">
      <c r="A289" s="25"/>
      <c r="B289" s="25"/>
      <c r="C289" s="25"/>
      <c r="D289" s="25"/>
      <c r="E289" s="25"/>
      <c r="F289" s="27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8" customHeight="1">
      <c r="A290" s="25"/>
      <c r="B290" s="25"/>
      <c r="C290" s="25"/>
      <c r="D290" s="25"/>
      <c r="E290" s="25"/>
      <c r="F290" s="27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8" customHeight="1">
      <c r="A291" s="25"/>
      <c r="B291" s="25"/>
      <c r="C291" s="25"/>
      <c r="D291" s="25"/>
      <c r="E291" s="25"/>
      <c r="F291" s="27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8" customHeight="1">
      <c r="A292" s="25"/>
      <c r="B292" s="25"/>
      <c r="C292" s="25"/>
      <c r="D292" s="25"/>
      <c r="E292" s="25"/>
      <c r="F292" s="27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8" customHeight="1">
      <c r="A293" s="25"/>
      <c r="B293" s="25"/>
      <c r="C293" s="25"/>
      <c r="D293" s="25"/>
      <c r="E293" s="25"/>
      <c r="F293" s="27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8" customHeight="1">
      <c r="A294" s="25"/>
      <c r="B294" s="25"/>
      <c r="C294" s="25"/>
      <c r="D294" s="25"/>
      <c r="E294" s="25"/>
      <c r="F294" s="27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8" customHeight="1">
      <c r="A295" s="25"/>
      <c r="B295" s="25"/>
      <c r="C295" s="25"/>
      <c r="D295" s="25"/>
      <c r="E295" s="25"/>
      <c r="F295" s="27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8" customHeight="1">
      <c r="A296" s="25"/>
      <c r="B296" s="25"/>
      <c r="C296" s="25"/>
      <c r="D296" s="25"/>
      <c r="E296" s="25"/>
      <c r="F296" s="27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8" customHeight="1">
      <c r="A297" s="25"/>
      <c r="B297" s="25"/>
      <c r="C297" s="25"/>
      <c r="D297" s="25"/>
      <c r="E297" s="25"/>
      <c r="F297" s="27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8" customHeight="1">
      <c r="A298" s="25"/>
      <c r="B298" s="25"/>
      <c r="C298" s="25"/>
      <c r="D298" s="25"/>
      <c r="E298" s="25"/>
      <c r="F298" s="27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8" customHeight="1">
      <c r="A299" s="25"/>
      <c r="B299" s="25"/>
      <c r="C299" s="25"/>
      <c r="D299" s="25"/>
      <c r="E299" s="25"/>
      <c r="F299" s="27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8" customHeight="1">
      <c r="A300" s="25"/>
      <c r="B300" s="25"/>
      <c r="C300" s="25"/>
      <c r="D300" s="25"/>
      <c r="E300" s="25"/>
      <c r="F300" s="27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8" customHeight="1">
      <c r="A301" s="25"/>
      <c r="B301" s="25"/>
      <c r="C301" s="25"/>
      <c r="D301" s="25"/>
      <c r="E301" s="25"/>
      <c r="F301" s="27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8" customHeight="1">
      <c r="A302" s="25"/>
      <c r="B302" s="25"/>
      <c r="C302" s="25"/>
      <c r="D302" s="25"/>
      <c r="E302" s="25"/>
      <c r="F302" s="27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8" customHeight="1">
      <c r="A303" s="25"/>
      <c r="B303" s="25"/>
      <c r="C303" s="25"/>
      <c r="D303" s="25"/>
      <c r="E303" s="25"/>
      <c r="F303" s="27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8" customHeight="1">
      <c r="A304" s="25"/>
      <c r="B304" s="25"/>
      <c r="C304" s="25"/>
      <c r="D304" s="25"/>
      <c r="E304" s="25"/>
      <c r="F304" s="27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8" customHeight="1">
      <c r="A305" s="25"/>
      <c r="B305" s="25"/>
      <c r="C305" s="25"/>
      <c r="D305" s="25"/>
      <c r="E305" s="25"/>
      <c r="F305" s="27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8" customHeight="1">
      <c r="A306" s="25"/>
      <c r="B306" s="25"/>
      <c r="C306" s="25"/>
      <c r="D306" s="25"/>
      <c r="E306" s="25"/>
      <c r="F306" s="27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8" customHeight="1">
      <c r="A307" s="25"/>
      <c r="B307" s="25"/>
      <c r="C307" s="25"/>
      <c r="D307" s="25"/>
      <c r="E307" s="25"/>
      <c r="F307" s="27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8" customHeight="1">
      <c r="A308" s="25"/>
      <c r="B308" s="25"/>
      <c r="C308" s="25"/>
      <c r="D308" s="25"/>
      <c r="E308" s="25"/>
      <c r="F308" s="27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8" customHeight="1">
      <c r="A309" s="25"/>
      <c r="B309" s="25"/>
      <c r="C309" s="25"/>
      <c r="D309" s="25"/>
      <c r="E309" s="25"/>
      <c r="F309" s="27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8" customHeight="1">
      <c r="A310" s="25"/>
      <c r="B310" s="25"/>
      <c r="C310" s="25"/>
      <c r="D310" s="25"/>
      <c r="E310" s="25"/>
      <c r="F310" s="27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8" customHeight="1">
      <c r="A311" s="25"/>
      <c r="B311" s="25"/>
      <c r="C311" s="25"/>
      <c r="D311" s="25"/>
      <c r="E311" s="25"/>
      <c r="F311" s="27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8" customHeight="1">
      <c r="A312" s="25"/>
      <c r="B312" s="25"/>
      <c r="C312" s="25"/>
      <c r="D312" s="25"/>
      <c r="E312" s="25"/>
      <c r="F312" s="27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8" customHeight="1">
      <c r="A313" s="25"/>
      <c r="B313" s="25"/>
      <c r="C313" s="25"/>
      <c r="D313" s="25"/>
      <c r="E313" s="25"/>
      <c r="F313" s="27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8" customHeight="1">
      <c r="A314" s="25"/>
      <c r="B314" s="25"/>
      <c r="C314" s="25"/>
      <c r="D314" s="25"/>
      <c r="E314" s="25"/>
      <c r="F314" s="27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8" customHeight="1">
      <c r="A315" s="25"/>
      <c r="B315" s="25"/>
      <c r="C315" s="25"/>
      <c r="D315" s="25"/>
      <c r="E315" s="25"/>
      <c r="F315" s="27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8" customHeight="1">
      <c r="A316" s="25"/>
      <c r="B316" s="25"/>
      <c r="C316" s="25"/>
      <c r="D316" s="25"/>
      <c r="E316" s="25"/>
      <c r="F316" s="27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8" customHeight="1">
      <c r="A317" s="25"/>
      <c r="B317" s="25"/>
      <c r="C317" s="25"/>
      <c r="D317" s="25"/>
      <c r="E317" s="25"/>
      <c r="F317" s="27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8" customHeight="1">
      <c r="A318" s="25"/>
      <c r="B318" s="25"/>
      <c r="C318" s="25"/>
      <c r="D318" s="25"/>
      <c r="E318" s="25"/>
      <c r="F318" s="27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8" customHeight="1">
      <c r="A319" s="25"/>
      <c r="B319" s="25"/>
      <c r="C319" s="25"/>
      <c r="D319" s="25"/>
      <c r="E319" s="25"/>
      <c r="F319" s="27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8" customHeight="1">
      <c r="A320" s="25"/>
      <c r="B320" s="25"/>
      <c r="C320" s="25"/>
      <c r="D320" s="25"/>
      <c r="E320" s="25"/>
      <c r="F320" s="27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8" customHeight="1">
      <c r="A321" s="25"/>
      <c r="B321" s="25"/>
      <c r="C321" s="25"/>
      <c r="D321" s="25"/>
      <c r="E321" s="25"/>
      <c r="F321" s="27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8" customHeight="1">
      <c r="A322" s="25"/>
      <c r="B322" s="25"/>
      <c r="C322" s="25"/>
      <c r="D322" s="25"/>
      <c r="E322" s="25"/>
      <c r="F322" s="27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8" customHeight="1">
      <c r="A323" s="25"/>
      <c r="B323" s="25"/>
      <c r="C323" s="25"/>
      <c r="D323" s="25"/>
      <c r="E323" s="25"/>
      <c r="F323" s="27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8" customHeight="1">
      <c r="A324" s="25"/>
      <c r="B324" s="25"/>
      <c r="C324" s="25"/>
      <c r="D324" s="25"/>
      <c r="E324" s="25"/>
      <c r="F324" s="27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8" customHeight="1">
      <c r="A325" s="25"/>
      <c r="B325" s="25"/>
      <c r="C325" s="25"/>
      <c r="D325" s="25"/>
      <c r="E325" s="25"/>
      <c r="F325" s="27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8" customHeight="1">
      <c r="A326" s="25"/>
      <c r="B326" s="25"/>
      <c r="C326" s="25"/>
      <c r="D326" s="25"/>
      <c r="E326" s="25"/>
      <c r="F326" s="27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8" customHeight="1">
      <c r="A327" s="25"/>
      <c r="B327" s="25"/>
      <c r="C327" s="25"/>
      <c r="D327" s="25"/>
      <c r="E327" s="25"/>
      <c r="F327" s="27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8" customHeight="1">
      <c r="A328" s="25"/>
      <c r="B328" s="25"/>
      <c r="C328" s="25"/>
      <c r="D328" s="25"/>
      <c r="E328" s="25"/>
      <c r="F328" s="27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8" customHeight="1">
      <c r="A329" s="25"/>
      <c r="B329" s="25"/>
      <c r="C329" s="25"/>
      <c r="D329" s="25"/>
      <c r="E329" s="25"/>
      <c r="F329" s="27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8" customHeight="1">
      <c r="A330" s="25"/>
      <c r="B330" s="25"/>
      <c r="C330" s="25"/>
      <c r="D330" s="25"/>
      <c r="E330" s="25"/>
      <c r="F330" s="27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8" customHeight="1">
      <c r="A331" s="25"/>
      <c r="B331" s="25"/>
      <c r="C331" s="25"/>
      <c r="D331" s="25"/>
      <c r="E331" s="25"/>
      <c r="F331" s="27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9">
    <mergeCell ref="A1:F1"/>
    <mergeCell ref="A2:F2"/>
    <mergeCell ref="A6:B6"/>
    <mergeCell ref="A7:B7"/>
    <mergeCell ref="A8:B8"/>
    <mergeCell ref="A9:B9"/>
    <mergeCell ref="A10:B10"/>
    <mergeCell ref="D31:D32"/>
    <mergeCell ref="E31:F31"/>
    <mergeCell ref="G31:G32"/>
    <mergeCell ref="C131:D131"/>
    <mergeCell ref="H31:H32"/>
    <mergeCell ref="A11:B11"/>
    <mergeCell ref="A12:B12"/>
    <mergeCell ref="A13:B13"/>
    <mergeCell ref="A14:B14"/>
    <mergeCell ref="A31:A32"/>
    <mergeCell ref="B31:B32"/>
    <mergeCell ref="C31:C32"/>
  </mergeCells>
  <pageMargins left="0.45" right="0.12" top="0.23" bottom="0.15" header="0" footer="0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000"/>
  <sheetViews>
    <sheetView topLeftCell="A25" workbookViewId="0">
      <selection activeCell="B36" sqref="B36"/>
    </sheetView>
  </sheetViews>
  <sheetFormatPr defaultColWidth="14.44140625" defaultRowHeight="15" customHeight="1"/>
  <cols>
    <col min="1" max="1" width="3.33203125" customWidth="1"/>
    <col min="2" max="2" width="76.5546875" customWidth="1"/>
    <col min="3" max="3" width="26.77734375" customWidth="1"/>
    <col min="4" max="4" width="10.33203125" customWidth="1"/>
    <col min="5" max="5" width="8" customWidth="1"/>
    <col min="6" max="6" width="7.5546875" customWidth="1"/>
    <col min="7" max="7" width="10.44140625" customWidth="1"/>
    <col min="8" max="8" width="7.88671875" customWidth="1"/>
    <col min="9" max="26" width="7.109375" customWidth="1"/>
  </cols>
  <sheetData>
    <row r="1" spans="1:26" ht="18" customHeight="1">
      <c r="A1" s="332" t="s">
        <v>31</v>
      </c>
      <c r="B1" s="333"/>
      <c r="C1" s="333"/>
      <c r="D1" s="333"/>
      <c r="E1" s="333"/>
      <c r="F1" s="333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8" customHeight="1">
      <c r="A2" s="332" t="s">
        <v>32</v>
      </c>
      <c r="B2" s="333"/>
      <c r="C2" s="333"/>
      <c r="D2" s="333"/>
      <c r="E2" s="333"/>
      <c r="F2" s="33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8" customHeight="1">
      <c r="A3" s="28" t="s">
        <v>245</v>
      </c>
      <c r="B3" s="25"/>
      <c r="C3" s="25"/>
      <c r="D3" s="25"/>
      <c r="E3" s="25"/>
      <c r="F3" s="27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8" customHeight="1">
      <c r="A4" s="28"/>
      <c r="B4" s="25" t="s">
        <v>34</v>
      </c>
      <c r="C4" s="25"/>
      <c r="D4" s="25"/>
      <c r="E4" s="25"/>
      <c r="F4" s="2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8" customHeight="1">
      <c r="A5" s="29" t="s">
        <v>35</v>
      </c>
      <c r="B5" s="30"/>
      <c r="C5" s="25"/>
      <c r="D5" s="25"/>
      <c r="E5" s="31"/>
      <c r="F5" s="32"/>
      <c r="G5" s="33"/>
      <c r="H5" s="33"/>
      <c r="I5" s="33"/>
      <c r="J5" s="33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39.75" customHeight="1">
      <c r="A6" s="46"/>
      <c r="B6" s="334" t="s">
        <v>36</v>
      </c>
      <c r="C6" s="316"/>
      <c r="D6" s="34" t="s">
        <v>37</v>
      </c>
      <c r="E6" s="34" t="s">
        <v>38</v>
      </c>
      <c r="F6" s="34" t="s">
        <v>39</v>
      </c>
      <c r="G6" s="34" t="s">
        <v>40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24.75" customHeight="1">
      <c r="A7" s="46"/>
      <c r="B7" s="337" t="s">
        <v>41</v>
      </c>
      <c r="C7" s="344"/>
      <c r="D7" s="84" t="s">
        <v>42</v>
      </c>
      <c r="E7" s="84" t="s">
        <v>43</v>
      </c>
      <c r="F7" s="84" t="s">
        <v>44</v>
      </c>
      <c r="G7" s="84" t="s">
        <v>45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24.75" customHeight="1">
      <c r="A8" s="46"/>
      <c r="B8" s="337" t="s">
        <v>46</v>
      </c>
      <c r="C8" s="344"/>
      <c r="D8" s="85" t="s">
        <v>42</v>
      </c>
      <c r="E8" s="85" t="s">
        <v>43</v>
      </c>
      <c r="F8" s="85" t="s">
        <v>44</v>
      </c>
      <c r="G8" s="85" t="s">
        <v>45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24.75" customHeight="1">
      <c r="A9" s="46"/>
      <c r="B9" s="341" t="s">
        <v>47</v>
      </c>
      <c r="C9" s="342"/>
      <c r="D9" s="84"/>
      <c r="E9" s="84"/>
      <c r="F9" s="84"/>
      <c r="G9" s="84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24.75" customHeight="1">
      <c r="A10" s="46"/>
      <c r="B10" s="341" t="s">
        <v>48</v>
      </c>
      <c r="C10" s="342"/>
      <c r="D10" s="84"/>
      <c r="E10" s="84"/>
      <c r="F10" s="84"/>
      <c r="G10" s="84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24.75" customHeight="1">
      <c r="A11" s="46"/>
      <c r="B11" s="337" t="s">
        <v>246</v>
      </c>
      <c r="C11" s="338"/>
      <c r="D11" s="85" t="s">
        <v>42</v>
      </c>
      <c r="E11" s="85" t="s">
        <v>43</v>
      </c>
      <c r="F11" s="85" t="s">
        <v>44</v>
      </c>
      <c r="G11" s="85" t="s">
        <v>45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24.75" customHeight="1">
      <c r="A12" s="46"/>
      <c r="B12" s="339" t="s">
        <v>50</v>
      </c>
      <c r="C12" s="340"/>
      <c r="D12" s="86"/>
      <c r="E12" s="86"/>
      <c r="F12" s="86"/>
      <c r="G12" s="8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24.75" customHeight="1">
      <c r="A13" s="46"/>
      <c r="B13" s="341" t="s">
        <v>51</v>
      </c>
      <c r="C13" s="342"/>
      <c r="D13" s="86" t="s">
        <v>42</v>
      </c>
      <c r="E13" s="86" t="s">
        <v>43</v>
      </c>
      <c r="F13" s="86" t="s">
        <v>44</v>
      </c>
      <c r="G13" s="84" t="s">
        <v>45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24.75" customHeight="1">
      <c r="A14" s="46"/>
      <c r="B14" s="337" t="s">
        <v>247</v>
      </c>
      <c r="C14" s="338"/>
      <c r="D14" s="86" t="s">
        <v>248</v>
      </c>
      <c r="E14" s="85"/>
      <c r="F14" s="85"/>
      <c r="G14" s="8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24.75" customHeight="1">
      <c r="A15" s="46"/>
      <c r="B15" s="343" t="s">
        <v>249</v>
      </c>
      <c r="C15" s="316"/>
      <c r="D15" s="87" t="s">
        <v>250</v>
      </c>
      <c r="E15" s="87" t="s">
        <v>250</v>
      </c>
      <c r="F15" s="87" t="s">
        <v>251</v>
      </c>
      <c r="G15" s="87" t="s">
        <v>251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24.75" customHeight="1">
      <c r="A16" s="46"/>
      <c r="B16" s="343" t="s">
        <v>252</v>
      </c>
      <c r="C16" s="316"/>
      <c r="D16" s="87" t="s">
        <v>253</v>
      </c>
      <c r="E16" s="87" t="s">
        <v>253</v>
      </c>
      <c r="F16" s="87" t="s">
        <v>253</v>
      </c>
      <c r="G16" s="87" t="s">
        <v>253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24.75" customHeight="1">
      <c r="A17" s="46"/>
      <c r="B17" s="343" t="s">
        <v>254</v>
      </c>
      <c r="C17" s="316"/>
      <c r="D17" s="87" t="s">
        <v>255</v>
      </c>
      <c r="E17" s="87" t="s">
        <v>256</v>
      </c>
      <c r="F17" s="87" t="s">
        <v>257</v>
      </c>
      <c r="G17" s="87" t="s">
        <v>257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8" customHeight="1">
      <c r="A18" s="30" t="s">
        <v>56</v>
      </c>
      <c r="B18" s="30"/>
      <c r="C18" s="37"/>
      <c r="D18" s="37"/>
      <c r="E18" s="40"/>
      <c r="F18" s="27"/>
      <c r="G18" s="37"/>
      <c r="H18" s="37"/>
      <c r="I18" s="37"/>
      <c r="J18" s="37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21.75" customHeight="1">
      <c r="A19" s="30"/>
      <c r="B19" s="41" t="s">
        <v>57</v>
      </c>
      <c r="C19" s="42"/>
      <c r="D19" s="43"/>
      <c r="E19" s="44"/>
      <c r="F19" s="25"/>
      <c r="G19" s="27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21.75" customHeight="1">
      <c r="A20" s="30"/>
      <c r="B20" s="41" t="s">
        <v>58</v>
      </c>
      <c r="C20" s="42"/>
      <c r="D20" s="43"/>
      <c r="E20" s="44"/>
      <c r="F20" s="25"/>
      <c r="G20" s="27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21.75" customHeight="1">
      <c r="A21" s="30"/>
      <c r="B21" s="25" t="s">
        <v>59</v>
      </c>
      <c r="C21" s="42"/>
      <c r="D21" s="43"/>
      <c r="E21" s="44"/>
      <c r="F21" s="25"/>
      <c r="G21" s="27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21.75" customHeight="1">
      <c r="A22" s="30"/>
      <c r="B22" s="41" t="s">
        <v>60</v>
      </c>
      <c r="C22" s="42"/>
      <c r="D22" s="43"/>
      <c r="E22" s="44"/>
      <c r="F22" s="25"/>
      <c r="G22" s="27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21.75" customHeight="1">
      <c r="A23" s="30"/>
      <c r="B23" s="25" t="s">
        <v>61</v>
      </c>
      <c r="C23" s="42"/>
      <c r="D23" s="43"/>
      <c r="E23" s="44"/>
      <c r="F23" s="25"/>
      <c r="G23" s="27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21.75" customHeight="1">
      <c r="A24" s="30"/>
      <c r="B24" s="25" t="s">
        <v>62</v>
      </c>
      <c r="C24" s="42"/>
      <c r="D24" s="43"/>
      <c r="E24" s="44"/>
      <c r="F24" s="25"/>
      <c r="G24" s="27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21.75" customHeight="1">
      <c r="A25" s="30"/>
      <c r="B25" s="25" t="s">
        <v>63</v>
      </c>
      <c r="C25" s="42"/>
      <c r="D25" s="43"/>
      <c r="E25" s="44"/>
      <c r="F25" s="25"/>
      <c r="G25" s="27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8" customHeight="1">
      <c r="A26" s="33" t="s">
        <v>258</v>
      </c>
      <c r="B26" s="25"/>
      <c r="C26" s="25"/>
      <c r="D26" s="25"/>
      <c r="E26" s="25"/>
      <c r="F26" s="27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8" customHeight="1">
      <c r="A27" s="25" t="s">
        <v>259</v>
      </c>
      <c r="B27" s="25"/>
      <c r="C27" s="25"/>
      <c r="D27" s="25"/>
      <c r="E27" s="25"/>
      <c r="F27" s="27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8" customHeight="1">
      <c r="A28" s="25" t="s">
        <v>260</v>
      </c>
      <c r="B28" s="25"/>
      <c r="C28" s="25"/>
      <c r="D28" s="25"/>
      <c r="E28" s="25"/>
      <c r="F28" s="27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8" customHeight="1">
      <c r="A29" s="25" t="s">
        <v>261</v>
      </c>
      <c r="B29" s="25"/>
      <c r="C29" s="25"/>
      <c r="D29" s="25"/>
      <c r="E29" s="25"/>
      <c r="F29" s="27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8" customHeight="1">
      <c r="A30" s="25" t="s">
        <v>262</v>
      </c>
      <c r="B30" s="25"/>
      <c r="C30" s="25"/>
      <c r="D30" s="25"/>
      <c r="E30" s="25"/>
      <c r="F30" s="27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8" customHeight="1">
      <c r="A31" s="47" t="s">
        <v>263</v>
      </c>
      <c r="B31" s="25"/>
      <c r="C31" s="25"/>
      <c r="D31" s="25"/>
      <c r="E31" s="25"/>
      <c r="F31" s="27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27.75" customHeight="1">
      <c r="A32" s="325" t="s">
        <v>2</v>
      </c>
      <c r="B32" s="325" t="s">
        <v>72</v>
      </c>
      <c r="C32" s="325" t="s">
        <v>73</v>
      </c>
      <c r="D32" s="325" t="s">
        <v>74</v>
      </c>
      <c r="E32" s="331" t="s">
        <v>5</v>
      </c>
      <c r="F32" s="316"/>
      <c r="G32" s="325" t="s">
        <v>75</v>
      </c>
      <c r="H32" s="325" t="s">
        <v>76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27.75" customHeight="1">
      <c r="A33" s="322"/>
      <c r="B33" s="322"/>
      <c r="C33" s="322"/>
      <c r="D33" s="322"/>
      <c r="E33" s="48" t="s">
        <v>77</v>
      </c>
      <c r="F33" s="48" t="s">
        <v>78</v>
      </c>
      <c r="G33" s="322"/>
      <c r="H33" s="322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21" customHeight="1">
      <c r="A34" s="49"/>
      <c r="B34" s="50" t="s">
        <v>264</v>
      </c>
      <c r="C34" s="51"/>
      <c r="D34" s="49"/>
      <c r="E34" s="49"/>
      <c r="F34" s="49"/>
      <c r="G34" s="49"/>
      <c r="H34" s="49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8" customHeight="1">
      <c r="A35" s="52"/>
      <c r="B35" s="53" t="s">
        <v>15</v>
      </c>
      <c r="C35" s="54"/>
      <c r="D35" s="54"/>
      <c r="E35" s="52"/>
      <c r="F35" s="55"/>
      <c r="G35" s="52"/>
      <c r="H35" s="52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8" customHeight="1">
      <c r="A36" s="52"/>
      <c r="B36" s="56" t="s">
        <v>265</v>
      </c>
      <c r="C36" s="52"/>
      <c r="D36" s="52"/>
      <c r="E36" s="52"/>
      <c r="F36" s="55"/>
      <c r="G36" s="52"/>
      <c r="H36" s="52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8" customHeight="1">
      <c r="A37" s="52"/>
      <c r="B37" s="56" t="s">
        <v>80</v>
      </c>
      <c r="C37" s="57"/>
      <c r="D37" s="57"/>
      <c r="E37" s="52"/>
      <c r="F37" s="55"/>
      <c r="G37" s="52"/>
      <c r="H37" s="52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8" customHeight="1">
      <c r="A38" s="52"/>
      <c r="B38" s="58" t="s">
        <v>81</v>
      </c>
      <c r="C38" s="59" t="s">
        <v>266</v>
      </c>
      <c r="D38" s="57"/>
      <c r="E38" s="52"/>
      <c r="F38" s="55" t="s">
        <v>83</v>
      </c>
      <c r="G38" s="55" t="s">
        <v>84</v>
      </c>
      <c r="H38" s="52" t="s">
        <v>85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8" customHeight="1">
      <c r="A39" s="52"/>
      <c r="B39" s="33" t="s">
        <v>267</v>
      </c>
      <c r="C39" s="59" t="s">
        <v>87</v>
      </c>
      <c r="D39" s="57"/>
      <c r="E39" s="52"/>
      <c r="F39" s="55" t="s">
        <v>88</v>
      </c>
      <c r="G39" s="52"/>
      <c r="H39" s="52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8" customHeight="1">
      <c r="A40" s="52"/>
      <c r="B40" s="59" t="s">
        <v>89</v>
      </c>
      <c r="C40" s="59" t="s">
        <v>268</v>
      </c>
      <c r="D40" s="57"/>
      <c r="E40" s="52"/>
      <c r="F40" s="55" t="s">
        <v>85</v>
      </c>
      <c r="G40" s="52"/>
      <c r="H40" s="52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8" customHeight="1">
      <c r="A41" s="52"/>
      <c r="B41" s="59" t="s">
        <v>91</v>
      </c>
      <c r="C41" s="59" t="s">
        <v>269</v>
      </c>
      <c r="D41" s="57"/>
      <c r="E41" s="52"/>
      <c r="F41" s="55" t="s">
        <v>83</v>
      </c>
      <c r="G41" s="55" t="s">
        <v>84</v>
      </c>
      <c r="H41" s="52" t="s">
        <v>85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8" customHeight="1">
      <c r="A42" s="52"/>
      <c r="B42" s="59" t="s">
        <v>93</v>
      </c>
      <c r="C42" s="59" t="s">
        <v>168</v>
      </c>
      <c r="D42" s="57"/>
      <c r="E42" s="52"/>
      <c r="F42" s="55" t="s">
        <v>88</v>
      </c>
      <c r="G42" s="52"/>
      <c r="H42" s="52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8" customHeight="1">
      <c r="A43" s="52"/>
      <c r="B43" s="59" t="s">
        <v>95</v>
      </c>
      <c r="C43" s="59" t="s">
        <v>270</v>
      </c>
      <c r="D43" s="57"/>
      <c r="E43" s="52"/>
      <c r="F43" s="55" t="s">
        <v>85</v>
      </c>
      <c r="G43" s="52"/>
      <c r="H43" s="52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8" customHeight="1">
      <c r="A44" s="52"/>
      <c r="B44" s="59" t="s">
        <v>97</v>
      </c>
      <c r="C44" s="59"/>
      <c r="D44" s="52"/>
      <c r="E44" s="52"/>
      <c r="F44" s="55"/>
      <c r="G44" s="52"/>
      <c r="H44" s="52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8" customHeight="1">
      <c r="A45" s="52"/>
      <c r="B45" s="59" t="s">
        <v>98</v>
      </c>
      <c r="C45" s="59" t="s">
        <v>99</v>
      </c>
      <c r="D45" s="52"/>
      <c r="E45" s="52"/>
      <c r="F45" s="55" t="s">
        <v>83</v>
      </c>
      <c r="G45" s="55" t="s">
        <v>84</v>
      </c>
      <c r="H45" s="52" t="s">
        <v>85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8" customHeight="1">
      <c r="A46" s="52"/>
      <c r="B46" s="59" t="s">
        <v>100</v>
      </c>
      <c r="C46" s="59" t="s">
        <v>271</v>
      </c>
      <c r="D46" s="52"/>
      <c r="E46" s="52"/>
      <c r="F46" s="55" t="s">
        <v>88</v>
      </c>
      <c r="G46" s="52"/>
      <c r="H46" s="52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8" customHeight="1">
      <c r="A47" s="52"/>
      <c r="B47" s="59" t="s">
        <v>102</v>
      </c>
      <c r="C47" s="59" t="s">
        <v>272</v>
      </c>
      <c r="D47" s="52"/>
      <c r="E47" s="52"/>
      <c r="F47" s="55" t="s">
        <v>85</v>
      </c>
      <c r="G47" s="52"/>
      <c r="H47" s="52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8" customHeight="1">
      <c r="A48" s="52"/>
      <c r="B48" s="59"/>
      <c r="C48" s="59" t="s">
        <v>273</v>
      </c>
      <c r="D48" s="57"/>
      <c r="E48" s="52"/>
      <c r="F48" s="55"/>
      <c r="G48" s="52"/>
      <c r="H48" s="52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8" customHeight="1">
      <c r="A49" s="52"/>
      <c r="B49" s="59"/>
      <c r="C49" s="59" t="s">
        <v>105</v>
      </c>
      <c r="D49" s="57"/>
      <c r="E49" s="52"/>
      <c r="F49" s="55"/>
      <c r="G49" s="52"/>
      <c r="H49" s="52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8" customHeight="1">
      <c r="A50" s="52"/>
      <c r="B50" s="61" t="s">
        <v>106</v>
      </c>
      <c r="C50" s="62" t="s">
        <v>107</v>
      </c>
      <c r="D50" s="57" t="s">
        <v>108</v>
      </c>
      <c r="E50" s="52"/>
      <c r="F50" s="55"/>
      <c r="G50" s="55" t="s">
        <v>109</v>
      </c>
      <c r="H50" s="63" t="s">
        <v>110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8" customHeight="1">
      <c r="A51" s="52"/>
      <c r="B51" s="61" t="s">
        <v>111</v>
      </c>
      <c r="C51" s="62" t="s">
        <v>112</v>
      </c>
      <c r="D51" s="57"/>
      <c r="E51" s="52"/>
      <c r="F51" s="55"/>
      <c r="G51" s="64" t="s">
        <v>113</v>
      </c>
      <c r="H51" s="63" t="s">
        <v>114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8" customHeight="1">
      <c r="A52" s="52"/>
      <c r="B52" s="61" t="s">
        <v>115</v>
      </c>
      <c r="C52" s="62" t="s">
        <v>116</v>
      </c>
      <c r="D52" s="57"/>
      <c r="E52" s="52"/>
      <c r="F52" s="55"/>
      <c r="G52" s="55"/>
      <c r="H52" s="55" t="s">
        <v>117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8" customHeight="1">
      <c r="A53" s="52"/>
      <c r="B53" s="57" t="s">
        <v>118</v>
      </c>
      <c r="C53" s="62"/>
      <c r="D53" s="57"/>
      <c r="E53" s="52"/>
      <c r="F53" s="55"/>
      <c r="G53" s="65"/>
      <c r="H53" s="63" t="s">
        <v>119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8" customHeight="1">
      <c r="A54" s="55"/>
      <c r="B54" s="57" t="s">
        <v>120</v>
      </c>
      <c r="C54" s="62" t="s">
        <v>121</v>
      </c>
      <c r="D54" s="57"/>
      <c r="E54" s="52"/>
      <c r="F54" s="55"/>
      <c r="G54" s="52"/>
      <c r="H54" s="63"/>
      <c r="I54" s="66" t="s">
        <v>122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8" customHeight="1">
      <c r="A55" s="52"/>
      <c r="B55" s="57" t="s">
        <v>123</v>
      </c>
      <c r="C55" s="62"/>
      <c r="D55" s="57"/>
      <c r="E55" s="52"/>
      <c r="F55" s="55"/>
      <c r="G55" s="52"/>
      <c r="H55" s="63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8" customHeight="1">
      <c r="A56" s="52"/>
      <c r="B56" s="57" t="s">
        <v>124</v>
      </c>
      <c r="C56" s="62" t="s">
        <v>125</v>
      </c>
      <c r="D56" s="57"/>
      <c r="E56" s="52"/>
      <c r="F56" s="55" t="s">
        <v>7</v>
      </c>
      <c r="G56" s="55" t="s">
        <v>84</v>
      </c>
      <c r="H56" s="52" t="s">
        <v>85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8" customHeight="1">
      <c r="A57" s="52"/>
      <c r="B57" s="57" t="s">
        <v>126</v>
      </c>
      <c r="C57" s="52"/>
      <c r="D57" s="52"/>
      <c r="E57" s="88"/>
      <c r="F57" s="67"/>
      <c r="G57" s="52"/>
      <c r="H57" s="52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8" customHeight="1">
      <c r="A58" s="52"/>
      <c r="B58" s="57" t="s">
        <v>127</v>
      </c>
      <c r="C58" s="52"/>
      <c r="D58" s="52"/>
      <c r="E58" s="52"/>
      <c r="F58" s="55"/>
      <c r="G58" s="52"/>
      <c r="H58" s="52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8" customHeight="1">
      <c r="A59" s="52"/>
      <c r="B59" s="52" t="s">
        <v>128</v>
      </c>
      <c r="C59" s="57" t="s">
        <v>129</v>
      </c>
      <c r="D59" s="52" t="s">
        <v>130</v>
      </c>
      <c r="E59" s="52"/>
      <c r="F59" s="55" t="s">
        <v>83</v>
      </c>
      <c r="G59" s="55" t="s">
        <v>84</v>
      </c>
      <c r="H59" s="52" t="s">
        <v>85</v>
      </c>
      <c r="I59" s="66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8" customHeight="1">
      <c r="A60" s="52"/>
      <c r="B60" s="52" t="s">
        <v>131</v>
      </c>
      <c r="C60" s="57" t="s">
        <v>132</v>
      </c>
      <c r="D60" s="52" t="s">
        <v>133</v>
      </c>
      <c r="E60" s="52"/>
      <c r="F60" s="55" t="s">
        <v>88</v>
      </c>
      <c r="G60" s="52"/>
      <c r="H60" s="52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8" customHeight="1">
      <c r="A61" s="52"/>
      <c r="B61" s="52" t="s">
        <v>134</v>
      </c>
      <c r="C61" s="57" t="s">
        <v>135</v>
      </c>
      <c r="D61" s="52" t="s">
        <v>136</v>
      </c>
      <c r="E61" s="52"/>
      <c r="F61" s="55" t="s">
        <v>85</v>
      </c>
      <c r="G61" s="52"/>
      <c r="H61" s="52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8" customHeight="1">
      <c r="A62" s="52"/>
      <c r="B62" s="52" t="s">
        <v>137</v>
      </c>
      <c r="C62" s="57" t="s">
        <v>138</v>
      </c>
      <c r="D62" s="52" t="s">
        <v>139</v>
      </c>
      <c r="E62" s="52"/>
      <c r="F62" s="55"/>
      <c r="G62" s="52"/>
      <c r="H62" s="52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8" customHeight="1">
      <c r="A63" s="52"/>
      <c r="B63" s="52" t="s">
        <v>140</v>
      </c>
      <c r="C63" s="52"/>
      <c r="D63" s="52" t="s">
        <v>141</v>
      </c>
      <c r="E63" s="52"/>
      <c r="F63" s="55"/>
      <c r="G63" s="68">
        <v>24077</v>
      </c>
      <c r="H63" s="52" t="s">
        <v>85</v>
      </c>
      <c r="I63" s="6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8" customHeight="1">
      <c r="A64" s="52"/>
      <c r="B64" s="52" t="s">
        <v>142</v>
      </c>
      <c r="C64" s="52"/>
      <c r="D64" s="52"/>
      <c r="E64" s="52"/>
      <c r="F64" s="55"/>
      <c r="G64" s="63"/>
      <c r="H64" s="52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8" customHeight="1">
      <c r="A65" s="52"/>
      <c r="B65" s="57" t="s">
        <v>143</v>
      </c>
      <c r="C65" s="57" t="s">
        <v>144</v>
      </c>
      <c r="D65" s="69" t="s">
        <v>145</v>
      </c>
      <c r="E65" s="52"/>
      <c r="F65" s="55" t="s">
        <v>83</v>
      </c>
      <c r="G65" s="55" t="s">
        <v>146</v>
      </c>
      <c r="H65" s="52" t="s">
        <v>147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8" customHeight="1">
      <c r="A66" s="52"/>
      <c r="B66" s="52" t="s">
        <v>148</v>
      </c>
      <c r="C66" s="62" t="s">
        <v>149</v>
      </c>
      <c r="D66" s="69"/>
      <c r="E66" s="52"/>
      <c r="F66" s="55" t="s">
        <v>88</v>
      </c>
      <c r="G66" s="52"/>
      <c r="H66" s="52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8" customHeight="1">
      <c r="A67" s="52"/>
      <c r="B67" s="52" t="s">
        <v>150</v>
      </c>
      <c r="C67" s="62" t="s">
        <v>116</v>
      </c>
      <c r="D67" s="69"/>
      <c r="E67" s="52"/>
      <c r="F67" s="55"/>
      <c r="G67" s="52"/>
      <c r="H67" s="52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8" customHeight="1">
      <c r="A68" s="52"/>
      <c r="B68" s="52" t="s">
        <v>151</v>
      </c>
      <c r="C68" s="62" t="s">
        <v>152</v>
      </c>
      <c r="D68" s="52"/>
      <c r="E68" s="52"/>
      <c r="F68" s="55"/>
      <c r="G68" s="52"/>
      <c r="H68" s="52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8" customHeight="1">
      <c r="A69" s="52"/>
      <c r="B69" s="52" t="s">
        <v>153</v>
      </c>
      <c r="C69" s="52"/>
      <c r="D69" s="52" t="s">
        <v>130</v>
      </c>
      <c r="E69" s="52"/>
      <c r="F69" s="55"/>
      <c r="G69" s="52"/>
      <c r="H69" s="52" t="s">
        <v>85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8" customHeight="1">
      <c r="A70" s="52"/>
      <c r="B70" s="52" t="s">
        <v>154</v>
      </c>
      <c r="C70" s="52"/>
      <c r="D70" s="52" t="s">
        <v>133</v>
      </c>
      <c r="E70" s="70"/>
      <c r="F70" s="55"/>
      <c r="G70" s="52"/>
      <c r="H70" s="52" t="s">
        <v>114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8" customHeight="1">
      <c r="A71" s="52"/>
      <c r="B71" s="52" t="s">
        <v>155</v>
      </c>
      <c r="C71" s="52"/>
      <c r="D71" s="52" t="s">
        <v>136</v>
      </c>
      <c r="E71" s="70"/>
      <c r="F71" s="55"/>
      <c r="G71" s="52"/>
      <c r="H71" s="52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8" customHeight="1">
      <c r="A72" s="52"/>
      <c r="B72" s="52"/>
      <c r="C72" s="52"/>
      <c r="D72" s="52" t="s">
        <v>139</v>
      </c>
      <c r="E72" s="70"/>
      <c r="F72" s="55"/>
      <c r="G72" s="52"/>
      <c r="H72" s="52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8" customHeight="1">
      <c r="A73" s="52"/>
      <c r="B73" s="52" t="s">
        <v>156</v>
      </c>
      <c r="C73" s="52" t="s">
        <v>157</v>
      </c>
      <c r="D73" s="52"/>
      <c r="E73" s="52" t="s">
        <v>158</v>
      </c>
      <c r="F73" s="55"/>
      <c r="G73" s="55"/>
      <c r="H73" s="52" t="s">
        <v>159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8" customHeight="1">
      <c r="A74" s="52"/>
      <c r="B74" s="56" t="s">
        <v>160</v>
      </c>
      <c r="C74" s="59"/>
      <c r="D74" s="57"/>
      <c r="E74" s="52"/>
      <c r="F74" s="55"/>
      <c r="G74" s="52"/>
      <c r="H74" s="52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8" customHeight="1">
      <c r="A75" s="52"/>
      <c r="B75" s="59" t="s">
        <v>274</v>
      </c>
      <c r="C75" s="59" t="s">
        <v>162</v>
      </c>
      <c r="D75" s="57"/>
      <c r="E75" s="52"/>
      <c r="F75" s="55" t="s">
        <v>275</v>
      </c>
      <c r="G75" s="55" t="s">
        <v>84</v>
      </c>
      <c r="H75" s="52" t="s">
        <v>117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8" customHeight="1">
      <c r="A76" s="52"/>
      <c r="B76" s="59"/>
      <c r="C76" s="59" t="s">
        <v>163</v>
      </c>
      <c r="D76" s="57"/>
      <c r="E76" s="52"/>
      <c r="F76" s="55" t="s">
        <v>276</v>
      </c>
      <c r="G76" s="52"/>
      <c r="H76" s="52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8" customHeight="1">
      <c r="A77" s="52"/>
      <c r="B77" s="59"/>
      <c r="C77" s="59"/>
      <c r="D77" s="57"/>
      <c r="E77" s="52"/>
      <c r="F77" s="55" t="s">
        <v>277</v>
      </c>
      <c r="G77" s="52"/>
      <c r="H77" s="52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8" customHeight="1">
      <c r="A78" s="52"/>
      <c r="B78" s="59" t="s">
        <v>164</v>
      </c>
      <c r="C78" s="59"/>
      <c r="D78" s="57"/>
      <c r="E78" s="52"/>
      <c r="F78" s="55"/>
      <c r="G78" s="52"/>
      <c r="H78" s="52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8" customHeight="1">
      <c r="A79" s="52"/>
      <c r="B79" s="59" t="s">
        <v>165</v>
      </c>
      <c r="C79" s="59" t="s">
        <v>269</v>
      </c>
      <c r="D79" s="57"/>
      <c r="E79" s="52"/>
      <c r="F79" s="55" t="s">
        <v>83</v>
      </c>
      <c r="G79" s="55" t="s">
        <v>84</v>
      </c>
      <c r="H79" s="52" t="s">
        <v>85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8" customHeight="1">
      <c r="A80" s="52"/>
      <c r="B80" s="59" t="s">
        <v>167</v>
      </c>
      <c r="C80" s="59" t="s">
        <v>168</v>
      </c>
      <c r="D80" s="57"/>
      <c r="E80" s="52"/>
      <c r="F80" s="55" t="s">
        <v>88</v>
      </c>
      <c r="G80" s="52"/>
      <c r="H80" s="52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8" customHeight="1">
      <c r="A81" s="52"/>
      <c r="B81" s="59" t="s">
        <v>169</v>
      </c>
      <c r="C81" s="59" t="s">
        <v>270</v>
      </c>
      <c r="D81" s="57"/>
      <c r="E81" s="52"/>
      <c r="F81" s="55" t="s">
        <v>85</v>
      </c>
      <c r="G81" s="52"/>
      <c r="H81" s="52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8" customHeight="1">
      <c r="A82" s="52"/>
      <c r="B82" s="57" t="s">
        <v>171</v>
      </c>
      <c r="C82" s="52"/>
      <c r="D82" s="52"/>
      <c r="E82" s="52"/>
      <c r="F82" s="55"/>
      <c r="G82" s="55"/>
      <c r="H82" s="52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8" customHeight="1">
      <c r="A83" s="52"/>
      <c r="B83" s="52" t="s">
        <v>172</v>
      </c>
      <c r="C83" s="52" t="s">
        <v>173</v>
      </c>
      <c r="D83" s="52"/>
      <c r="E83" s="52"/>
      <c r="F83" s="55"/>
      <c r="G83" s="55" t="s">
        <v>174</v>
      </c>
      <c r="H83" s="52" t="s">
        <v>175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8" customHeight="1">
      <c r="A84" s="52"/>
      <c r="B84" s="52" t="s">
        <v>176</v>
      </c>
      <c r="C84" s="52"/>
      <c r="D84" s="52"/>
      <c r="E84" s="52"/>
      <c r="F84" s="55"/>
      <c r="G84" s="55"/>
      <c r="H84" s="52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8" customHeight="1">
      <c r="A85" s="52"/>
      <c r="B85" s="52"/>
      <c r="C85" s="52"/>
      <c r="D85" s="52"/>
      <c r="E85" s="52"/>
      <c r="F85" s="55"/>
      <c r="G85" s="55"/>
      <c r="H85" s="52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8" customHeight="1">
      <c r="A86" s="52"/>
      <c r="B86" s="61" t="s">
        <v>278</v>
      </c>
      <c r="C86" s="52" t="s">
        <v>173</v>
      </c>
      <c r="D86" s="52" t="s">
        <v>130</v>
      </c>
      <c r="E86" s="52"/>
      <c r="F86" s="55"/>
      <c r="G86" s="55" t="s">
        <v>146</v>
      </c>
      <c r="H86" s="52" t="s">
        <v>175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8" customHeight="1">
      <c r="A87" s="52"/>
      <c r="B87" s="61"/>
      <c r="C87" s="52" t="s">
        <v>180</v>
      </c>
      <c r="D87" s="52"/>
      <c r="E87" s="52"/>
      <c r="F87" s="55"/>
      <c r="G87" s="52"/>
      <c r="H87" s="52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8" customHeight="1">
      <c r="A88" s="52"/>
      <c r="B88" s="52" t="s">
        <v>279</v>
      </c>
      <c r="C88" s="52"/>
      <c r="D88" s="52" t="s">
        <v>130</v>
      </c>
      <c r="E88" s="52"/>
      <c r="F88" s="55"/>
      <c r="G88" s="55" t="s">
        <v>280</v>
      </c>
      <c r="H88" s="52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8" customHeight="1">
      <c r="A89" s="52"/>
      <c r="B89" s="61"/>
      <c r="C89" s="52"/>
      <c r="D89" s="52"/>
      <c r="E89" s="52"/>
      <c r="F89" s="55"/>
      <c r="G89" s="52"/>
      <c r="H89" s="52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8" customHeight="1">
      <c r="A90" s="52"/>
      <c r="B90" s="72" t="s">
        <v>186</v>
      </c>
      <c r="C90" s="52" t="s">
        <v>192</v>
      </c>
      <c r="D90" s="52" t="s">
        <v>133</v>
      </c>
      <c r="E90" s="52"/>
      <c r="F90" s="55"/>
      <c r="G90" s="55" t="s">
        <v>187</v>
      </c>
      <c r="H90" s="52" t="s">
        <v>188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8" customHeight="1">
      <c r="A91" s="52"/>
      <c r="B91" s="72" t="s">
        <v>189</v>
      </c>
      <c r="C91" s="52"/>
      <c r="D91" s="52" t="s">
        <v>136</v>
      </c>
      <c r="E91" s="52"/>
      <c r="F91" s="55"/>
      <c r="G91" s="52"/>
      <c r="H91" s="52" t="s">
        <v>175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8" customHeight="1">
      <c r="A92" s="52"/>
      <c r="B92" s="72"/>
      <c r="C92" s="52"/>
      <c r="D92" s="52" t="s">
        <v>130</v>
      </c>
      <c r="E92" s="52"/>
      <c r="F92" s="55"/>
      <c r="G92" s="52"/>
      <c r="H92" s="52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8" customHeight="1">
      <c r="A93" s="52"/>
      <c r="B93" s="73" t="s">
        <v>190</v>
      </c>
      <c r="C93" s="59" t="s">
        <v>196</v>
      </c>
      <c r="D93" s="57"/>
      <c r="E93" s="52"/>
      <c r="F93" s="55"/>
      <c r="G93" s="55" t="s">
        <v>193</v>
      </c>
      <c r="H93" s="52" t="s">
        <v>194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8" customHeight="1">
      <c r="A94" s="52"/>
      <c r="B94" s="52" t="s">
        <v>195</v>
      </c>
      <c r="C94" s="59" t="s">
        <v>198</v>
      </c>
      <c r="D94" s="52"/>
      <c r="E94" s="52"/>
      <c r="F94" s="55"/>
      <c r="G94" s="52"/>
      <c r="H94" s="52" t="s">
        <v>202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8" customHeight="1">
      <c r="A95" s="52"/>
      <c r="B95" s="52" t="s">
        <v>281</v>
      </c>
      <c r="C95" s="59" t="s">
        <v>200</v>
      </c>
      <c r="D95" s="52"/>
      <c r="E95" s="52"/>
      <c r="F95" s="55"/>
      <c r="G95" s="52"/>
      <c r="H95" s="52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8" customHeight="1">
      <c r="A96" s="52"/>
      <c r="B96" s="52"/>
      <c r="C96" s="59" t="s">
        <v>203</v>
      </c>
      <c r="D96" s="52"/>
      <c r="E96" s="52"/>
      <c r="F96" s="55"/>
      <c r="G96" s="55"/>
      <c r="H96" s="52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8" customHeight="1">
      <c r="A97" s="52"/>
      <c r="B97" s="52"/>
      <c r="C97" s="59" t="s">
        <v>204</v>
      </c>
      <c r="D97" s="52"/>
      <c r="E97" s="52"/>
      <c r="F97" s="55"/>
      <c r="G97" s="52"/>
      <c r="H97" s="52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8" customHeight="1">
      <c r="A98" s="52"/>
      <c r="B98" s="57"/>
      <c r="C98" s="59" t="s">
        <v>205</v>
      </c>
      <c r="D98" s="52"/>
      <c r="E98" s="52"/>
      <c r="F98" s="55"/>
      <c r="G98" s="52"/>
      <c r="H98" s="52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8" customHeight="1">
      <c r="A99" s="52"/>
      <c r="B99" s="57"/>
      <c r="C99" s="59" t="s">
        <v>206</v>
      </c>
      <c r="D99" s="57"/>
      <c r="E99" s="52"/>
      <c r="F99" s="55"/>
      <c r="G99" s="52"/>
      <c r="H99" s="52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8" customHeight="1">
      <c r="A100" s="52"/>
      <c r="B100" s="57"/>
      <c r="C100" s="59" t="s">
        <v>180</v>
      </c>
      <c r="D100" s="57"/>
      <c r="E100" s="52"/>
      <c r="F100" s="55"/>
      <c r="G100" s="52"/>
      <c r="H100" s="52"/>
      <c r="I100" s="6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8" customHeight="1">
      <c r="A101" s="52"/>
      <c r="B101" s="56" t="s">
        <v>282</v>
      </c>
      <c r="C101" s="59"/>
      <c r="D101" s="57"/>
      <c r="E101" s="52"/>
      <c r="F101" s="55"/>
      <c r="G101" s="52"/>
      <c r="H101" s="52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8" customHeight="1">
      <c r="A102" s="52"/>
      <c r="B102" s="59" t="s">
        <v>283</v>
      </c>
      <c r="C102" s="59" t="s">
        <v>162</v>
      </c>
      <c r="D102" s="57"/>
      <c r="E102" s="52"/>
      <c r="F102" s="55" t="s">
        <v>235</v>
      </c>
      <c r="G102" s="52" t="s">
        <v>236</v>
      </c>
      <c r="H102" s="52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8" customHeight="1">
      <c r="A103" s="52"/>
      <c r="B103" s="59"/>
      <c r="C103" s="59"/>
      <c r="D103" s="57"/>
      <c r="E103" s="52"/>
      <c r="F103" s="55" t="s">
        <v>237</v>
      </c>
      <c r="G103" s="52"/>
      <c r="H103" s="52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8" customHeight="1">
      <c r="A104" s="52"/>
      <c r="B104" s="59" t="s">
        <v>284</v>
      </c>
      <c r="C104" s="59" t="s">
        <v>162</v>
      </c>
      <c r="D104" s="57" t="s">
        <v>180</v>
      </c>
      <c r="E104" s="52"/>
      <c r="F104" s="55" t="s">
        <v>275</v>
      </c>
      <c r="G104" s="55" t="s">
        <v>285</v>
      </c>
      <c r="H104" s="52" t="s">
        <v>117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8" customHeight="1">
      <c r="A105" s="52"/>
      <c r="B105" s="59"/>
      <c r="C105" s="59" t="s">
        <v>163</v>
      </c>
      <c r="D105" s="57"/>
      <c r="E105" s="52"/>
      <c r="F105" s="55" t="s">
        <v>276</v>
      </c>
      <c r="G105" s="52"/>
      <c r="H105" s="52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8" customHeight="1">
      <c r="A106" s="52"/>
      <c r="B106" s="59"/>
      <c r="C106" s="59"/>
      <c r="D106" s="57"/>
      <c r="E106" s="52"/>
      <c r="F106" s="55" t="s">
        <v>204</v>
      </c>
      <c r="G106" s="55"/>
      <c r="H106" s="52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8" customHeight="1">
      <c r="A107" s="52"/>
      <c r="B107" s="56" t="s">
        <v>286</v>
      </c>
      <c r="C107" s="59"/>
      <c r="D107" s="52"/>
      <c r="E107" s="52"/>
      <c r="F107" s="55"/>
      <c r="G107" s="52"/>
      <c r="H107" s="52"/>
      <c r="I107" s="66" t="s">
        <v>122</v>
      </c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8" customHeight="1">
      <c r="A108" s="52"/>
      <c r="B108" s="57" t="s">
        <v>287</v>
      </c>
      <c r="C108" s="52"/>
      <c r="D108" s="52"/>
      <c r="E108" s="52"/>
      <c r="F108" s="55"/>
      <c r="G108" s="55"/>
      <c r="H108" s="52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8" customHeight="1">
      <c r="A109" s="52"/>
      <c r="B109" s="57"/>
      <c r="C109" s="52"/>
      <c r="D109" s="52"/>
      <c r="E109" s="52"/>
      <c r="F109" s="55"/>
      <c r="G109" s="55"/>
      <c r="H109" s="52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8" customHeight="1">
      <c r="A110" s="78"/>
      <c r="B110" s="80"/>
      <c r="C110" s="78"/>
      <c r="D110" s="89" t="s">
        <v>244</v>
      </c>
      <c r="E110" s="90">
        <v>0</v>
      </c>
      <c r="F110" s="91"/>
      <c r="G110" s="78"/>
      <c r="H110" s="78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8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8" customHeight="1">
      <c r="A112" s="25"/>
      <c r="B112" s="25"/>
      <c r="C112" s="25"/>
      <c r="D112" s="25"/>
      <c r="E112" s="25"/>
      <c r="F112" s="27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8" customHeight="1">
      <c r="A113" s="25"/>
      <c r="B113" s="25"/>
      <c r="C113" s="25"/>
      <c r="D113" s="25"/>
      <c r="E113" s="25"/>
      <c r="F113" s="27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8" customHeight="1">
      <c r="A114" s="25"/>
      <c r="B114" s="25"/>
      <c r="C114" s="25"/>
      <c r="D114" s="25"/>
      <c r="E114" s="25"/>
      <c r="F114" s="27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8" customHeight="1">
      <c r="A115" s="25"/>
      <c r="B115" s="25"/>
      <c r="C115" s="25"/>
      <c r="D115" s="25"/>
      <c r="E115" s="25"/>
      <c r="F115" s="27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8" customHeight="1">
      <c r="A116" s="25"/>
      <c r="B116" s="25"/>
      <c r="C116" s="25"/>
      <c r="D116" s="25"/>
      <c r="E116" s="25"/>
      <c r="F116" s="27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8" customHeight="1">
      <c r="A117" s="25"/>
      <c r="B117" s="25"/>
      <c r="C117" s="25"/>
      <c r="D117" s="25"/>
      <c r="E117" s="25"/>
      <c r="F117" s="27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8" customHeight="1">
      <c r="A118" s="25"/>
      <c r="B118" s="25"/>
      <c r="C118" s="25"/>
      <c r="D118" s="25"/>
      <c r="E118" s="25"/>
      <c r="F118" s="27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8" customHeight="1">
      <c r="A119" s="25"/>
      <c r="B119" s="25"/>
      <c r="C119" s="25"/>
      <c r="D119" s="25"/>
      <c r="E119" s="25"/>
      <c r="F119" s="27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8" customHeight="1">
      <c r="A120" s="25"/>
      <c r="B120" s="25"/>
      <c r="C120" s="25"/>
      <c r="D120" s="25"/>
      <c r="E120" s="25"/>
      <c r="F120" s="27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8" customHeight="1">
      <c r="A121" s="25"/>
      <c r="B121" s="25"/>
      <c r="C121" s="25"/>
      <c r="D121" s="25"/>
      <c r="E121" s="25"/>
      <c r="F121" s="27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8" customHeight="1">
      <c r="A122" s="25"/>
      <c r="B122" s="25"/>
      <c r="C122" s="25"/>
      <c r="D122" s="25"/>
      <c r="E122" s="25"/>
      <c r="F122" s="27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8" customHeight="1">
      <c r="A123" s="25"/>
      <c r="B123" s="25"/>
      <c r="C123" s="25"/>
      <c r="D123" s="25"/>
      <c r="E123" s="25"/>
      <c r="F123" s="27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8" customHeight="1">
      <c r="A124" s="25"/>
      <c r="B124" s="25"/>
      <c r="C124" s="25"/>
      <c r="D124" s="25"/>
      <c r="E124" s="25"/>
      <c r="F124" s="27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8" customHeight="1">
      <c r="A125" s="25"/>
      <c r="B125" s="25"/>
      <c r="C125" s="25"/>
      <c r="D125" s="25"/>
      <c r="E125" s="25"/>
      <c r="F125" s="27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8" customHeight="1">
      <c r="A126" s="25"/>
      <c r="B126" s="25"/>
      <c r="C126" s="25"/>
      <c r="D126" s="25"/>
      <c r="E126" s="25"/>
      <c r="F126" s="27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8" customHeight="1">
      <c r="A127" s="25"/>
      <c r="B127" s="25"/>
      <c r="C127" s="25"/>
      <c r="D127" s="25"/>
      <c r="E127" s="25"/>
      <c r="F127" s="27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8" customHeight="1">
      <c r="A128" s="25"/>
      <c r="B128" s="25"/>
      <c r="C128" s="25"/>
      <c r="D128" s="25"/>
      <c r="E128" s="25"/>
      <c r="F128" s="27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8" customHeight="1">
      <c r="A129" s="25"/>
      <c r="B129" s="25"/>
      <c r="C129" s="25"/>
      <c r="D129" s="25"/>
      <c r="E129" s="25"/>
      <c r="F129" s="27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8" customHeight="1">
      <c r="A130" s="25"/>
      <c r="B130" s="25"/>
      <c r="C130" s="25"/>
      <c r="D130" s="25"/>
      <c r="E130" s="25"/>
      <c r="F130" s="27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8" customHeight="1">
      <c r="A131" s="25"/>
      <c r="B131" s="25"/>
      <c r="C131" s="25"/>
      <c r="D131" s="25"/>
      <c r="E131" s="25"/>
      <c r="F131" s="27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8" customHeight="1">
      <c r="A132" s="25"/>
      <c r="B132" s="25"/>
      <c r="C132" s="25"/>
      <c r="D132" s="25"/>
      <c r="E132" s="25"/>
      <c r="F132" s="27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8" customHeight="1">
      <c r="A133" s="25"/>
      <c r="B133" s="25"/>
      <c r="C133" s="25"/>
      <c r="D133" s="25"/>
      <c r="E133" s="25"/>
      <c r="F133" s="27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8" customHeight="1">
      <c r="A134" s="25"/>
      <c r="B134" s="25"/>
      <c r="C134" s="25"/>
      <c r="D134" s="25"/>
      <c r="E134" s="25"/>
      <c r="F134" s="27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8" customHeight="1">
      <c r="A135" s="25"/>
      <c r="B135" s="25"/>
      <c r="C135" s="25"/>
      <c r="D135" s="25"/>
      <c r="E135" s="25"/>
      <c r="F135" s="27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8" customHeight="1">
      <c r="A136" s="25"/>
      <c r="B136" s="25"/>
      <c r="C136" s="25"/>
      <c r="D136" s="25"/>
      <c r="E136" s="25"/>
      <c r="F136" s="27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8" customHeight="1">
      <c r="A137" s="25"/>
      <c r="B137" s="25"/>
      <c r="C137" s="25"/>
      <c r="D137" s="25"/>
      <c r="E137" s="25"/>
      <c r="F137" s="27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8" customHeight="1">
      <c r="A138" s="25"/>
      <c r="B138" s="25"/>
      <c r="C138" s="25"/>
      <c r="D138" s="25"/>
      <c r="E138" s="25"/>
      <c r="F138" s="27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8" customHeight="1">
      <c r="A139" s="25"/>
      <c r="B139" s="25"/>
      <c r="C139" s="25"/>
      <c r="D139" s="25"/>
      <c r="E139" s="25"/>
      <c r="F139" s="27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8" customHeight="1">
      <c r="A140" s="25"/>
      <c r="B140" s="25"/>
      <c r="C140" s="25"/>
      <c r="D140" s="25"/>
      <c r="E140" s="25"/>
      <c r="F140" s="27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8" customHeight="1">
      <c r="A141" s="25"/>
      <c r="B141" s="25"/>
      <c r="C141" s="25"/>
      <c r="D141" s="25"/>
      <c r="E141" s="25"/>
      <c r="F141" s="27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8" customHeight="1">
      <c r="A142" s="25"/>
      <c r="B142" s="25"/>
      <c r="C142" s="25"/>
      <c r="D142" s="25"/>
      <c r="E142" s="25"/>
      <c r="F142" s="27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8" customHeight="1">
      <c r="A143" s="25"/>
      <c r="B143" s="25"/>
      <c r="C143" s="25"/>
      <c r="D143" s="25"/>
      <c r="E143" s="25"/>
      <c r="F143" s="27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8" customHeight="1">
      <c r="A144" s="25"/>
      <c r="B144" s="25"/>
      <c r="C144" s="25"/>
      <c r="D144" s="25"/>
      <c r="E144" s="25"/>
      <c r="F144" s="27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8" customHeight="1">
      <c r="A145" s="25"/>
      <c r="B145" s="25"/>
      <c r="C145" s="25"/>
      <c r="D145" s="25"/>
      <c r="E145" s="25"/>
      <c r="F145" s="27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8" customHeight="1">
      <c r="A146" s="25"/>
      <c r="B146" s="25"/>
      <c r="C146" s="25"/>
      <c r="D146" s="25"/>
      <c r="E146" s="25"/>
      <c r="F146" s="27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8" customHeight="1">
      <c r="A147" s="25"/>
      <c r="B147" s="25"/>
      <c r="C147" s="25"/>
      <c r="D147" s="25"/>
      <c r="E147" s="25"/>
      <c r="F147" s="27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8" customHeight="1">
      <c r="A148" s="25"/>
      <c r="B148" s="25"/>
      <c r="C148" s="25"/>
      <c r="D148" s="25"/>
      <c r="E148" s="25"/>
      <c r="F148" s="27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8" customHeight="1">
      <c r="A149" s="25"/>
      <c r="B149" s="25"/>
      <c r="C149" s="25"/>
      <c r="D149" s="25"/>
      <c r="E149" s="25"/>
      <c r="F149" s="27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8" customHeight="1">
      <c r="A150" s="25"/>
      <c r="B150" s="25"/>
      <c r="C150" s="25"/>
      <c r="D150" s="25"/>
      <c r="E150" s="25"/>
      <c r="F150" s="27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8" customHeight="1">
      <c r="A151" s="25"/>
      <c r="B151" s="25"/>
      <c r="C151" s="25"/>
      <c r="D151" s="25"/>
      <c r="E151" s="25"/>
      <c r="F151" s="27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8" customHeight="1">
      <c r="A152" s="25"/>
      <c r="B152" s="25"/>
      <c r="C152" s="25"/>
      <c r="D152" s="25"/>
      <c r="E152" s="25"/>
      <c r="F152" s="27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8" customHeight="1">
      <c r="A153" s="25"/>
      <c r="B153" s="25"/>
      <c r="C153" s="25"/>
      <c r="D153" s="25"/>
      <c r="E153" s="25"/>
      <c r="F153" s="27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8" customHeight="1">
      <c r="A154" s="25"/>
      <c r="B154" s="25"/>
      <c r="C154" s="25"/>
      <c r="D154" s="25"/>
      <c r="E154" s="25"/>
      <c r="F154" s="27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8" customHeight="1">
      <c r="A155" s="25"/>
      <c r="B155" s="25"/>
      <c r="C155" s="25"/>
      <c r="D155" s="25"/>
      <c r="E155" s="25"/>
      <c r="F155" s="27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8" customHeight="1">
      <c r="A156" s="25"/>
      <c r="B156" s="25"/>
      <c r="C156" s="25"/>
      <c r="D156" s="25"/>
      <c r="E156" s="25"/>
      <c r="F156" s="27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8" customHeight="1">
      <c r="A157" s="25"/>
      <c r="B157" s="25"/>
      <c r="C157" s="25"/>
      <c r="D157" s="25"/>
      <c r="E157" s="25"/>
      <c r="F157" s="27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8" customHeight="1">
      <c r="A158" s="25"/>
      <c r="B158" s="25"/>
      <c r="C158" s="25"/>
      <c r="D158" s="25"/>
      <c r="E158" s="25"/>
      <c r="F158" s="27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8" customHeight="1">
      <c r="A159" s="25"/>
      <c r="B159" s="25"/>
      <c r="C159" s="25"/>
      <c r="D159" s="25"/>
      <c r="E159" s="25"/>
      <c r="F159" s="27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8" customHeight="1">
      <c r="A160" s="25"/>
      <c r="B160" s="25"/>
      <c r="C160" s="25"/>
      <c r="D160" s="25"/>
      <c r="E160" s="25"/>
      <c r="F160" s="27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8" customHeight="1">
      <c r="A161" s="25"/>
      <c r="B161" s="25"/>
      <c r="C161" s="25"/>
      <c r="D161" s="25"/>
      <c r="E161" s="25"/>
      <c r="F161" s="27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8" customHeight="1">
      <c r="A162" s="25"/>
      <c r="B162" s="25"/>
      <c r="C162" s="25"/>
      <c r="D162" s="25"/>
      <c r="E162" s="25"/>
      <c r="F162" s="27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8" customHeight="1">
      <c r="A163" s="25"/>
      <c r="B163" s="25"/>
      <c r="C163" s="25"/>
      <c r="D163" s="25"/>
      <c r="E163" s="25"/>
      <c r="F163" s="27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8" customHeight="1">
      <c r="A164" s="25"/>
      <c r="B164" s="25"/>
      <c r="C164" s="25"/>
      <c r="D164" s="25"/>
      <c r="E164" s="25"/>
      <c r="F164" s="27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8" customHeight="1">
      <c r="A165" s="25"/>
      <c r="B165" s="25"/>
      <c r="C165" s="25"/>
      <c r="D165" s="25"/>
      <c r="E165" s="25"/>
      <c r="F165" s="27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8" customHeight="1">
      <c r="A166" s="25"/>
      <c r="B166" s="25"/>
      <c r="C166" s="25"/>
      <c r="D166" s="25"/>
      <c r="E166" s="25"/>
      <c r="F166" s="27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8" customHeight="1">
      <c r="A167" s="25"/>
      <c r="B167" s="25"/>
      <c r="C167" s="25"/>
      <c r="D167" s="25"/>
      <c r="E167" s="25"/>
      <c r="F167" s="27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8" customHeight="1">
      <c r="A168" s="25"/>
      <c r="B168" s="25"/>
      <c r="C168" s="25"/>
      <c r="D168" s="25"/>
      <c r="E168" s="25"/>
      <c r="F168" s="27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8" customHeight="1">
      <c r="A169" s="25"/>
      <c r="B169" s="25"/>
      <c r="C169" s="25"/>
      <c r="D169" s="25"/>
      <c r="E169" s="25"/>
      <c r="F169" s="27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8" customHeight="1">
      <c r="A170" s="25"/>
      <c r="B170" s="25"/>
      <c r="C170" s="25"/>
      <c r="D170" s="25"/>
      <c r="E170" s="25"/>
      <c r="F170" s="27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8" customHeight="1">
      <c r="A171" s="25"/>
      <c r="B171" s="25"/>
      <c r="C171" s="25"/>
      <c r="D171" s="25"/>
      <c r="E171" s="25"/>
      <c r="F171" s="27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8" customHeight="1">
      <c r="A172" s="25"/>
      <c r="B172" s="25"/>
      <c r="C172" s="25"/>
      <c r="D172" s="25"/>
      <c r="E172" s="25"/>
      <c r="F172" s="27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8" customHeight="1">
      <c r="A173" s="25"/>
      <c r="B173" s="25"/>
      <c r="C173" s="25"/>
      <c r="D173" s="25"/>
      <c r="E173" s="25"/>
      <c r="F173" s="27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8" customHeight="1">
      <c r="A174" s="25"/>
      <c r="B174" s="25"/>
      <c r="C174" s="25"/>
      <c r="D174" s="25"/>
      <c r="E174" s="25"/>
      <c r="F174" s="27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8" customHeight="1">
      <c r="A175" s="25"/>
      <c r="B175" s="25"/>
      <c r="C175" s="25"/>
      <c r="D175" s="25"/>
      <c r="E175" s="25"/>
      <c r="F175" s="27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8" customHeight="1">
      <c r="A176" s="25"/>
      <c r="B176" s="25"/>
      <c r="C176" s="25"/>
      <c r="D176" s="25"/>
      <c r="E176" s="25"/>
      <c r="F176" s="27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8" customHeight="1">
      <c r="A177" s="25"/>
      <c r="B177" s="25"/>
      <c r="C177" s="25"/>
      <c r="D177" s="25"/>
      <c r="E177" s="25"/>
      <c r="F177" s="27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8" customHeight="1">
      <c r="A178" s="25"/>
      <c r="B178" s="25"/>
      <c r="C178" s="25"/>
      <c r="D178" s="25"/>
      <c r="E178" s="25"/>
      <c r="F178" s="27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8" customHeight="1">
      <c r="A179" s="25"/>
      <c r="B179" s="25"/>
      <c r="C179" s="25"/>
      <c r="D179" s="25"/>
      <c r="E179" s="25"/>
      <c r="F179" s="27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8" customHeight="1">
      <c r="A180" s="25"/>
      <c r="B180" s="25"/>
      <c r="C180" s="25"/>
      <c r="D180" s="25"/>
      <c r="E180" s="25"/>
      <c r="F180" s="27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8" customHeight="1">
      <c r="A181" s="25"/>
      <c r="B181" s="25"/>
      <c r="C181" s="25"/>
      <c r="D181" s="25"/>
      <c r="E181" s="25"/>
      <c r="F181" s="27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8" customHeight="1">
      <c r="A182" s="25"/>
      <c r="B182" s="25"/>
      <c r="C182" s="25"/>
      <c r="D182" s="25"/>
      <c r="E182" s="25"/>
      <c r="F182" s="27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8" customHeight="1">
      <c r="A183" s="25"/>
      <c r="B183" s="25"/>
      <c r="C183" s="25"/>
      <c r="D183" s="25"/>
      <c r="E183" s="25"/>
      <c r="F183" s="27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8" customHeight="1">
      <c r="A184" s="25"/>
      <c r="B184" s="25"/>
      <c r="C184" s="25"/>
      <c r="D184" s="25"/>
      <c r="E184" s="25"/>
      <c r="F184" s="27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8" customHeight="1">
      <c r="A185" s="25"/>
      <c r="B185" s="25"/>
      <c r="C185" s="25"/>
      <c r="D185" s="25"/>
      <c r="E185" s="25"/>
      <c r="F185" s="27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8" customHeight="1">
      <c r="A186" s="25"/>
      <c r="B186" s="25"/>
      <c r="C186" s="25"/>
      <c r="D186" s="25"/>
      <c r="E186" s="25"/>
      <c r="F186" s="27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8" customHeight="1">
      <c r="A187" s="25"/>
      <c r="B187" s="25"/>
      <c r="C187" s="25"/>
      <c r="D187" s="25"/>
      <c r="E187" s="25"/>
      <c r="F187" s="27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8" customHeight="1">
      <c r="A188" s="25"/>
      <c r="B188" s="25"/>
      <c r="C188" s="25"/>
      <c r="D188" s="25"/>
      <c r="E188" s="25"/>
      <c r="F188" s="27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8" customHeight="1">
      <c r="A189" s="25"/>
      <c r="B189" s="25"/>
      <c r="C189" s="25"/>
      <c r="D189" s="25"/>
      <c r="E189" s="25"/>
      <c r="F189" s="27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8" customHeight="1">
      <c r="A190" s="25"/>
      <c r="B190" s="25"/>
      <c r="C190" s="25"/>
      <c r="D190" s="25"/>
      <c r="E190" s="25"/>
      <c r="F190" s="27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8" customHeight="1">
      <c r="A191" s="25"/>
      <c r="B191" s="25"/>
      <c r="C191" s="25"/>
      <c r="D191" s="25"/>
      <c r="E191" s="25"/>
      <c r="F191" s="27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8" customHeight="1">
      <c r="A192" s="25"/>
      <c r="B192" s="25"/>
      <c r="C192" s="25"/>
      <c r="D192" s="25"/>
      <c r="E192" s="25"/>
      <c r="F192" s="27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8" customHeight="1">
      <c r="A193" s="25"/>
      <c r="B193" s="25"/>
      <c r="C193" s="25"/>
      <c r="D193" s="25"/>
      <c r="E193" s="25"/>
      <c r="F193" s="27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8" customHeight="1">
      <c r="A194" s="25"/>
      <c r="B194" s="25"/>
      <c r="C194" s="25"/>
      <c r="D194" s="25"/>
      <c r="E194" s="25"/>
      <c r="F194" s="27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8" customHeight="1">
      <c r="A195" s="25"/>
      <c r="B195" s="25"/>
      <c r="C195" s="25"/>
      <c r="D195" s="25"/>
      <c r="E195" s="25"/>
      <c r="F195" s="27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8" customHeight="1">
      <c r="A196" s="25"/>
      <c r="B196" s="25"/>
      <c r="C196" s="25"/>
      <c r="D196" s="25"/>
      <c r="E196" s="25"/>
      <c r="F196" s="27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8" customHeight="1">
      <c r="A197" s="25"/>
      <c r="B197" s="25"/>
      <c r="C197" s="25"/>
      <c r="D197" s="25"/>
      <c r="E197" s="25"/>
      <c r="F197" s="27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8" customHeight="1">
      <c r="A198" s="25"/>
      <c r="B198" s="25"/>
      <c r="C198" s="25"/>
      <c r="D198" s="25"/>
      <c r="E198" s="25"/>
      <c r="F198" s="27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8" customHeight="1">
      <c r="A199" s="25"/>
      <c r="B199" s="25"/>
      <c r="C199" s="25"/>
      <c r="D199" s="25"/>
      <c r="E199" s="25"/>
      <c r="F199" s="27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8" customHeight="1">
      <c r="A200" s="25"/>
      <c r="B200" s="25"/>
      <c r="C200" s="25"/>
      <c r="D200" s="25"/>
      <c r="E200" s="25"/>
      <c r="F200" s="27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8" customHeight="1">
      <c r="A201" s="25"/>
      <c r="B201" s="25"/>
      <c r="C201" s="25"/>
      <c r="D201" s="25"/>
      <c r="E201" s="25"/>
      <c r="F201" s="27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8" customHeight="1">
      <c r="A202" s="25"/>
      <c r="B202" s="25"/>
      <c r="C202" s="25"/>
      <c r="D202" s="25"/>
      <c r="E202" s="25"/>
      <c r="F202" s="27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8" customHeight="1">
      <c r="A203" s="25"/>
      <c r="B203" s="25"/>
      <c r="C203" s="25"/>
      <c r="D203" s="25"/>
      <c r="E203" s="25"/>
      <c r="F203" s="27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8" customHeight="1">
      <c r="A204" s="25"/>
      <c r="B204" s="25"/>
      <c r="C204" s="25"/>
      <c r="D204" s="25"/>
      <c r="E204" s="25"/>
      <c r="F204" s="27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8" customHeight="1">
      <c r="A205" s="25"/>
      <c r="B205" s="25"/>
      <c r="C205" s="25"/>
      <c r="D205" s="25"/>
      <c r="E205" s="25"/>
      <c r="F205" s="27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8" customHeight="1">
      <c r="A206" s="25"/>
      <c r="B206" s="25"/>
      <c r="C206" s="25"/>
      <c r="D206" s="25"/>
      <c r="E206" s="25"/>
      <c r="F206" s="27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8" customHeight="1">
      <c r="A207" s="25"/>
      <c r="B207" s="25"/>
      <c r="C207" s="25"/>
      <c r="D207" s="25"/>
      <c r="E207" s="25"/>
      <c r="F207" s="27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8" customHeight="1">
      <c r="A208" s="25"/>
      <c r="B208" s="25"/>
      <c r="C208" s="25"/>
      <c r="D208" s="25"/>
      <c r="E208" s="25"/>
      <c r="F208" s="27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8" customHeight="1">
      <c r="A209" s="25"/>
      <c r="B209" s="25"/>
      <c r="C209" s="25"/>
      <c r="D209" s="25"/>
      <c r="E209" s="25"/>
      <c r="F209" s="27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8" customHeight="1">
      <c r="A210" s="25"/>
      <c r="B210" s="25"/>
      <c r="C210" s="25"/>
      <c r="D210" s="25"/>
      <c r="E210" s="25"/>
      <c r="F210" s="27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8" customHeight="1">
      <c r="A211" s="25"/>
      <c r="B211" s="25"/>
      <c r="C211" s="25"/>
      <c r="D211" s="25"/>
      <c r="E211" s="25"/>
      <c r="F211" s="27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8" customHeight="1">
      <c r="A212" s="25"/>
      <c r="B212" s="25"/>
      <c r="C212" s="25"/>
      <c r="D212" s="25"/>
      <c r="E212" s="25"/>
      <c r="F212" s="27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8" customHeight="1">
      <c r="A213" s="25"/>
      <c r="B213" s="25"/>
      <c r="C213" s="25"/>
      <c r="D213" s="25"/>
      <c r="E213" s="25"/>
      <c r="F213" s="27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8" customHeight="1">
      <c r="A214" s="25"/>
      <c r="B214" s="25"/>
      <c r="C214" s="25"/>
      <c r="D214" s="25"/>
      <c r="E214" s="25"/>
      <c r="F214" s="27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8" customHeight="1">
      <c r="A215" s="25"/>
      <c r="B215" s="25"/>
      <c r="C215" s="25"/>
      <c r="D215" s="25"/>
      <c r="E215" s="25"/>
      <c r="F215" s="27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8" customHeight="1">
      <c r="A216" s="25"/>
      <c r="B216" s="25"/>
      <c r="C216" s="25"/>
      <c r="D216" s="25"/>
      <c r="E216" s="25"/>
      <c r="F216" s="27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8" customHeight="1">
      <c r="A217" s="25"/>
      <c r="B217" s="25"/>
      <c r="C217" s="25"/>
      <c r="D217" s="25"/>
      <c r="E217" s="25"/>
      <c r="F217" s="27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8" customHeight="1">
      <c r="A218" s="25"/>
      <c r="B218" s="25"/>
      <c r="C218" s="25"/>
      <c r="D218" s="25"/>
      <c r="E218" s="25"/>
      <c r="F218" s="27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8" customHeight="1">
      <c r="A219" s="25"/>
      <c r="B219" s="25"/>
      <c r="C219" s="25"/>
      <c r="D219" s="25"/>
      <c r="E219" s="25"/>
      <c r="F219" s="27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8" customHeight="1">
      <c r="A220" s="25"/>
      <c r="B220" s="25"/>
      <c r="C220" s="25"/>
      <c r="D220" s="25"/>
      <c r="E220" s="25"/>
      <c r="F220" s="27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8" customHeight="1">
      <c r="A221" s="25"/>
      <c r="B221" s="25"/>
      <c r="C221" s="25"/>
      <c r="D221" s="25"/>
      <c r="E221" s="25"/>
      <c r="F221" s="27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8" customHeight="1">
      <c r="A222" s="25"/>
      <c r="B222" s="25"/>
      <c r="C222" s="25"/>
      <c r="D222" s="25"/>
      <c r="E222" s="25"/>
      <c r="F222" s="27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8" customHeight="1">
      <c r="A223" s="25"/>
      <c r="B223" s="25"/>
      <c r="C223" s="25"/>
      <c r="D223" s="25"/>
      <c r="E223" s="25"/>
      <c r="F223" s="27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8" customHeight="1">
      <c r="A224" s="25"/>
      <c r="B224" s="25"/>
      <c r="C224" s="25"/>
      <c r="D224" s="25"/>
      <c r="E224" s="25"/>
      <c r="F224" s="27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8" customHeight="1">
      <c r="A225" s="25"/>
      <c r="B225" s="25"/>
      <c r="C225" s="25"/>
      <c r="D225" s="25"/>
      <c r="E225" s="25"/>
      <c r="F225" s="27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8" customHeight="1">
      <c r="A226" s="25"/>
      <c r="B226" s="25"/>
      <c r="C226" s="25"/>
      <c r="D226" s="25"/>
      <c r="E226" s="25"/>
      <c r="F226" s="27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8" customHeight="1">
      <c r="A227" s="25"/>
      <c r="B227" s="25"/>
      <c r="C227" s="25"/>
      <c r="D227" s="25"/>
      <c r="E227" s="25"/>
      <c r="F227" s="27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8" customHeight="1">
      <c r="A228" s="25"/>
      <c r="B228" s="25"/>
      <c r="C228" s="25"/>
      <c r="D228" s="25"/>
      <c r="E228" s="25"/>
      <c r="F228" s="27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8" customHeight="1">
      <c r="A229" s="25"/>
      <c r="B229" s="25"/>
      <c r="C229" s="25"/>
      <c r="D229" s="25"/>
      <c r="E229" s="25"/>
      <c r="F229" s="27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8" customHeight="1">
      <c r="A230" s="25"/>
      <c r="B230" s="25"/>
      <c r="C230" s="25"/>
      <c r="D230" s="25"/>
      <c r="E230" s="25"/>
      <c r="F230" s="27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8" customHeight="1">
      <c r="A231" s="25"/>
      <c r="B231" s="25"/>
      <c r="C231" s="25"/>
      <c r="D231" s="25"/>
      <c r="E231" s="25"/>
      <c r="F231" s="27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8" customHeight="1">
      <c r="A232" s="25"/>
      <c r="B232" s="25"/>
      <c r="C232" s="25"/>
      <c r="D232" s="25"/>
      <c r="E232" s="25"/>
      <c r="F232" s="27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8" customHeight="1">
      <c r="A233" s="25"/>
      <c r="B233" s="25"/>
      <c r="C233" s="25"/>
      <c r="D233" s="25"/>
      <c r="E233" s="25"/>
      <c r="F233" s="27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8" customHeight="1">
      <c r="A234" s="25"/>
      <c r="B234" s="25"/>
      <c r="C234" s="25"/>
      <c r="D234" s="25"/>
      <c r="E234" s="25"/>
      <c r="F234" s="27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8" customHeight="1">
      <c r="A235" s="25"/>
      <c r="B235" s="25"/>
      <c r="C235" s="25"/>
      <c r="D235" s="25"/>
      <c r="E235" s="25"/>
      <c r="F235" s="27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8" customHeight="1">
      <c r="A236" s="25"/>
      <c r="B236" s="25"/>
      <c r="C236" s="25"/>
      <c r="D236" s="25"/>
      <c r="E236" s="25"/>
      <c r="F236" s="27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8" customHeight="1">
      <c r="A237" s="25"/>
      <c r="B237" s="25"/>
      <c r="C237" s="25"/>
      <c r="D237" s="25"/>
      <c r="E237" s="25"/>
      <c r="F237" s="27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8" customHeight="1">
      <c r="A238" s="25"/>
      <c r="B238" s="25"/>
      <c r="C238" s="25"/>
      <c r="D238" s="25"/>
      <c r="E238" s="25"/>
      <c r="F238" s="27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8" customHeight="1">
      <c r="A239" s="25"/>
      <c r="B239" s="25"/>
      <c r="C239" s="25"/>
      <c r="D239" s="25"/>
      <c r="E239" s="25"/>
      <c r="F239" s="27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8" customHeight="1">
      <c r="A240" s="25"/>
      <c r="B240" s="25"/>
      <c r="C240" s="25"/>
      <c r="D240" s="25"/>
      <c r="E240" s="25"/>
      <c r="F240" s="27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8" customHeight="1">
      <c r="A241" s="25"/>
      <c r="B241" s="25"/>
      <c r="C241" s="25"/>
      <c r="D241" s="25"/>
      <c r="E241" s="25"/>
      <c r="F241" s="27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8" customHeight="1">
      <c r="A242" s="25"/>
      <c r="B242" s="25"/>
      <c r="C242" s="25"/>
      <c r="D242" s="25"/>
      <c r="E242" s="25"/>
      <c r="F242" s="27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8" customHeight="1">
      <c r="A243" s="25"/>
      <c r="B243" s="25"/>
      <c r="C243" s="25"/>
      <c r="D243" s="25"/>
      <c r="E243" s="25"/>
      <c r="F243" s="27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8" customHeight="1">
      <c r="A244" s="25"/>
      <c r="B244" s="25"/>
      <c r="C244" s="25"/>
      <c r="D244" s="25"/>
      <c r="E244" s="25"/>
      <c r="F244" s="27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8" customHeight="1">
      <c r="A245" s="25"/>
      <c r="B245" s="25"/>
      <c r="C245" s="25"/>
      <c r="D245" s="25"/>
      <c r="E245" s="25"/>
      <c r="F245" s="27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8" customHeight="1">
      <c r="A246" s="25"/>
      <c r="B246" s="25"/>
      <c r="C246" s="25"/>
      <c r="D246" s="25"/>
      <c r="E246" s="25"/>
      <c r="F246" s="27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8" customHeight="1">
      <c r="A247" s="25"/>
      <c r="B247" s="25"/>
      <c r="C247" s="25"/>
      <c r="D247" s="25"/>
      <c r="E247" s="25"/>
      <c r="F247" s="27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8" customHeight="1">
      <c r="A248" s="25"/>
      <c r="B248" s="25"/>
      <c r="C248" s="25"/>
      <c r="D248" s="25"/>
      <c r="E248" s="25"/>
      <c r="F248" s="27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8" customHeight="1">
      <c r="A249" s="25"/>
      <c r="B249" s="25"/>
      <c r="C249" s="25"/>
      <c r="D249" s="25"/>
      <c r="E249" s="25"/>
      <c r="F249" s="27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8" customHeight="1">
      <c r="A250" s="25"/>
      <c r="B250" s="25"/>
      <c r="C250" s="25"/>
      <c r="D250" s="25"/>
      <c r="E250" s="25"/>
      <c r="F250" s="27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8" customHeight="1">
      <c r="A251" s="25"/>
      <c r="B251" s="25"/>
      <c r="C251" s="25"/>
      <c r="D251" s="25"/>
      <c r="E251" s="25"/>
      <c r="F251" s="27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8" customHeight="1">
      <c r="A252" s="25"/>
      <c r="B252" s="25"/>
      <c r="C252" s="25"/>
      <c r="D252" s="25"/>
      <c r="E252" s="25"/>
      <c r="F252" s="27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8" customHeight="1">
      <c r="A253" s="25"/>
      <c r="B253" s="25"/>
      <c r="C253" s="25"/>
      <c r="D253" s="25"/>
      <c r="E253" s="25"/>
      <c r="F253" s="27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8" customHeight="1">
      <c r="A254" s="25"/>
      <c r="B254" s="25"/>
      <c r="C254" s="25"/>
      <c r="D254" s="25"/>
      <c r="E254" s="25"/>
      <c r="F254" s="27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8" customHeight="1">
      <c r="A255" s="25"/>
      <c r="B255" s="25"/>
      <c r="C255" s="25"/>
      <c r="D255" s="25"/>
      <c r="E255" s="25"/>
      <c r="F255" s="27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8" customHeight="1">
      <c r="A256" s="25"/>
      <c r="B256" s="25"/>
      <c r="C256" s="25"/>
      <c r="D256" s="25"/>
      <c r="E256" s="25"/>
      <c r="F256" s="27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8" customHeight="1">
      <c r="A257" s="25"/>
      <c r="B257" s="25"/>
      <c r="C257" s="25"/>
      <c r="D257" s="25"/>
      <c r="E257" s="25"/>
      <c r="F257" s="27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8" customHeight="1">
      <c r="A258" s="25"/>
      <c r="B258" s="25"/>
      <c r="C258" s="25"/>
      <c r="D258" s="25"/>
      <c r="E258" s="25"/>
      <c r="F258" s="27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8" customHeight="1">
      <c r="A259" s="25"/>
      <c r="B259" s="25"/>
      <c r="C259" s="25"/>
      <c r="D259" s="25"/>
      <c r="E259" s="25"/>
      <c r="F259" s="27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8" customHeight="1">
      <c r="A260" s="25"/>
      <c r="B260" s="25"/>
      <c r="C260" s="25"/>
      <c r="D260" s="25"/>
      <c r="E260" s="25"/>
      <c r="F260" s="27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8" customHeight="1">
      <c r="A261" s="25"/>
      <c r="B261" s="25"/>
      <c r="C261" s="25"/>
      <c r="D261" s="25"/>
      <c r="E261" s="25"/>
      <c r="F261" s="27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8" customHeight="1">
      <c r="A262" s="25"/>
      <c r="B262" s="25"/>
      <c r="C262" s="25"/>
      <c r="D262" s="25"/>
      <c r="E262" s="25"/>
      <c r="F262" s="27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8" customHeight="1">
      <c r="A263" s="25"/>
      <c r="B263" s="25"/>
      <c r="C263" s="25"/>
      <c r="D263" s="25"/>
      <c r="E263" s="25"/>
      <c r="F263" s="27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8" customHeight="1">
      <c r="A264" s="25"/>
      <c r="B264" s="25"/>
      <c r="C264" s="25"/>
      <c r="D264" s="25"/>
      <c r="E264" s="25"/>
      <c r="F264" s="27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8" customHeight="1">
      <c r="A265" s="25"/>
      <c r="B265" s="25"/>
      <c r="C265" s="25"/>
      <c r="D265" s="25"/>
      <c r="E265" s="25"/>
      <c r="F265" s="27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8" customHeight="1">
      <c r="A266" s="25"/>
      <c r="B266" s="25"/>
      <c r="C266" s="25"/>
      <c r="D266" s="25"/>
      <c r="E266" s="25"/>
      <c r="F266" s="27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8" customHeight="1">
      <c r="A267" s="25"/>
      <c r="B267" s="25"/>
      <c r="C267" s="25"/>
      <c r="D267" s="25"/>
      <c r="E267" s="25"/>
      <c r="F267" s="27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8" customHeight="1">
      <c r="A268" s="25"/>
      <c r="B268" s="25"/>
      <c r="C268" s="25"/>
      <c r="D268" s="25"/>
      <c r="E268" s="25"/>
      <c r="F268" s="27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8" customHeight="1">
      <c r="A269" s="25"/>
      <c r="B269" s="25"/>
      <c r="C269" s="25"/>
      <c r="D269" s="25"/>
      <c r="E269" s="25"/>
      <c r="F269" s="27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8" customHeight="1">
      <c r="A270" s="25"/>
      <c r="B270" s="25"/>
      <c r="C270" s="25"/>
      <c r="D270" s="25"/>
      <c r="E270" s="25"/>
      <c r="F270" s="27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8" customHeight="1">
      <c r="A271" s="25"/>
      <c r="B271" s="25"/>
      <c r="C271" s="25"/>
      <c r="D271" s="25"/>
      <c r="E271" s="25"/>
      <c r="F271" s="27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8" customHeight="1">
      <c r="A272" s="25"/>
      <c r="B272" s="25"/>
      <c r="C272" s="25"/>
      <c r="D272" s="25"/>
      <c r="E272" s="25"/>
      <c r="F272" s="27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8" customHeight="1">
      <c r="A273" s="25"/>
      <c r="B273" s="25"/>
      <c r="C273" s="25"/>
      <c r="D273" s="25"/>
      <c r="E273" s="25"/>
      <c r="F273" s="27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8" customHeight="1">
      <c r="A274" s="25"/>
      <c r="B274" s="25"/>
      <c r="C274" s="25"/>
      <c r="D274" s="25"/>
      <c r="E274" s="25"/>
      <c r="F274" s="27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8" customHeight="1">
      <c r="A275" s="25"/>
      <c r="B275" s="25"/>
      <c r="C275" s="25"/>
      <c r="D275" s="25"/>
      <c r="E275" s="25"/>
      <c r="F275" s="27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8" customHeight="1">
      <c r="A276" s="25"/>
      <c r="B276" s="25"/>
      <c r="C276" s="25"/>
      <c r="D276" s="25"/>
      <c r="E276" s="25"/>
      <c r="F276" s="27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8" customHeight="1">
      <c r="A277" s="25"/>
      <c r="B277" s="25"/>
      <c r="C277" s="25"/>
      <c r="D277" s="25"/>
      <c r="E277" s="25"/>
      <c r="F277" s="27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8" customHeight="1">
      <c r="A278" s="25"/>
      <c r="B278" s="25"/>
      <c r="C278" s="25"/>
      <c r="D278" s="25"/>
      <c r="E278" s="25"/>
      <c r="F278" s="27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8" customHeight="1">
      <c r="A279" s="25"/>
      <c r="B279" s="25"/>
      <c r="C279" s="25"/>
      <c r="D279" s="25"/>
      <c r="E279" s="25"/>
      <c r="F279" s="27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8" customHeight="1">
      <c r="A280" s="25"/>
      <c r="B280" s="25"/>
      <c r="C280" s="25"/>
      <c r="D280" s="25"/>
      <c r="E280" s="25"/>
      <c r="F280" s="27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8" customHeight="1">
      <c r="A281" s="25"/>
      <c r="B281" s="25"/>
      <c r="C281" s="25"/>
      <c r="D281" s="25"/>
      <c r="E281" s="25"/>
      <c r="F281" s="27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8" customHeight="1">
      <c r="A282" s="25"/>
      <c r="B282" s="25"/>
      <c r="C282" s="25"/>
      <c r="D282" s="25"/>
      <c r="E282" s="25"/>
      <c r="F282" s="27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8" customHeight="1">
      <c r="A283" s="25"/>
      <c r="B283" s="25"/>
      <c r="C283" s="25"/>
      <c r="D283" s="25"/>
      <c r="E283" s="25"/>
      <c r="F283" s="27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8" customHeight="1">
      <c r="A284" s="25"/>
      <c r="B284" s="25"/>
      <c r="C284" s="25"/>
      <c r="D284" s="25"/>
      <c r="E284" s="25"/>
      <c r="F284" s="27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8" customHeight="1">
      <c r="A285" s="25"/>
      <c r="B285" s="25"/>
      <c r="C285" s="25"/>
      <c r="D285" s="25"/>
      <c r="E285" s="25"/>
      <c r="F285" s="27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8" customHeight="1">
      <c r="A286" s="25"/>
      <c r="B286" s="25"/>
      <c r="C286" s="25"/>
      <c r="D286" s="25"/>
      <c r="E286" s="25"/>
      <c r="F286" s="27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8" customHeight="1">
      <c r="A287" s="25"/>
      <c r="B287" s="25"/>
      <c r="C287" s="25"/>
      <c r="D287" s="25"/>
      <c r="E287" s="25"/>
      <c r="F287" s="27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8" customHeight="1">
      <c r="A288" s="25"/>
      <c r="B288" s="25"/>
      <c r="C288" s="25"/>
      <c r="D288" s="25"/>
      <c r="E288" s="25"/>
      <c r="F288" s="27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8" customHeight="1">
      <c r="A289" s="25"/>
      <c r="B289" s="25"/>
      <c r="C289" s="25"/>
      <c r="D289" s="25"/>
      <c r="E289" s="25"/>
      <c r="F289" s="27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8" customHeight="1">
      <c r="A290" s="25"/>
      <c r="B290" s="25"/>
      <c r="C290" s="25"/>
      <c r="D290" s="25"/>
      <c r="E290" s="25"/>
      <c r="F290" s="27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8" customHeight="1">
      <c r="A291" s="25"/>
      <c r="B291" s="25"/>
      <c r="C291" s="25"/>
      <c r="D291" s="25"/>
      <c r="E291" s="25"/>
      <c r="F291" s="27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8" customHeight="1">
      <c r="A292" s="25"/>
      <c r="B292" s="25"/>
      <c r="C292" s="25"/>
      <c r="D292" s="25"/>
      <c r="E292" s="25"/>
      <c r="F292" s="27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8" customHeight="1">
      <c r="A293" s="25"/>
      <c r="B293" s="25"/>
      <c r="C293" s="25"/>
      <c r="D293" s="25"/>
      <c r="E293" s="25"/>
      <c r="F293" s="27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8" customHeight="1">
      <c r="A294" s="25"/>
      <c r="B294" s="25"/>
      <c r="C294" s="25"/>
      <c r="D294" s="25"/>
      <c r="E294" s="25"/>
      <c r="F294" s="27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8" customHeight="1">
      <c r="A295" s="25"/>
      <c r="B295" s="25"/>
      <c r="C295" s="25"/>
      <c r="D295" s="25"/>
      <c r="E295" s="25"/>
      <c r="F295" s="27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8" customHeight="1">
      <c r="A296" s="25"/>
      <c r="B296" s="25"/>
      <c r="C296" s="25"/>
      <c r="D296" s="25"/>
      <c r="E296" s="25"/>
      <c r="F296" s="27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8" customHeight="1">
      <c r="A297" s="25"/>
      <c r="B297" s="25"/>
      <c r="C297" s="25"/>
      <c r="D297" s="25"/>
      <c r="E297" s="25"/>
      <c r="F297" s="27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8" customHeight="1">
      <c r="A298" s="25"/>
      <c r="B298" s="25"/>
      <c r="C298" s="25"/>
      <c r="D298" s="25"/>
      <c r="E298" s="25"/>
      <c r="F298" s="27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8" customHeight="1">
      <c r="A299" s="25"/>
      <c r="B299" s="25"/>
      <c r="C299" s="25"/>
      <c r="D299" s="25"/>
      <c r="E299" s="25"/>
      <c r="F299" s="27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8" customHeight="1">
      <c r="A300" s="25"/>
      <c r="B300" s="25"/>
      <c r="C300" s="25"/>
      <c r="D300" s="25"/>
      <c r="E300" s="25"/>
      <c r="F300" s="27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8" customHeight="1">
      <c r="A301" s="25"/>
      <c r="B301" s="25"/>
      <c r="C301" s="25"/>
      <c r="D301" s="25"/>
      <c r="E301" s="25"/>
      <c r="F301" s="27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8" customHeight="1">
      <c r="A302" s="25"/>
      <c r="B302" s="25"/>
      <c r="C302" s="25"/>
      <c r="D302" s="25"/>
      <c r="E302" s="25"/>
      <c r="F302" s="27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8" customHeight="1">
      <c r="A303" s="25"/>
      <c r="B303" s="25"/>
      <c r="C303" s="25"/>
      <c r="D303" s="25"/>
      <c r="E303" s="25"/>
      <c r="F303" s="27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8" customHeight="1">
      <c r="A304" s="25"/>
      <c r="B304" s="25"/>
      <c r="C304" s="25"/>
      <c r="D304" s="25"/>
      <c r="E304" s="25"/>
      <c r="F304" s="27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8" customHeight="1">
      <c r="A305" s="25"/>
      <c r="B305" s="25"/>
      <c r="C305" s="25"/>
      <c r="D305" s="25"/>
      <c r="E305" s="25"/>
      <c r="F305" s="27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8" customHeight="1">
      <c r="A306" s="25"/>
      <c r="B306" s="25"/>
      <c r="C306" s="25"/>
      <c r="D306" s="25"/>
      <c r="E306" s="25"/>
      <c r="F306" s="27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8" customHeight="1">
      <c r="A307" s="25"/>
      <c r="B307" s="25"/>
      <c r="C307" s="25"/>
      <c r="D307" s="25"/>
      <c r="E307" s="25"/>
      <c r="F307" s="27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8" customHeight="1">
      <c r="A308" s="25"/>
      <c r="B308" s="25"/>
      <c r="C308" s="25"/>
      <c r="D308" s="25"/>
      <c r="E308" s="25"/>
      <c r="F308" s="27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8" customHeight="1">
      <c r="A309" s="25"/>
      <c r="B309" s="25"/>
      <c r="C309" s="25"/>
      <c r="D309" s="25"/>
      <c r="E309" s="25"/>
      <c r="F309" s="27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8" customHeight="1">
      <c r="A310" s="25"/>
      <c r="B310" s="25"/>
      <c r="C310" s="25"/>
      <c r="D310" s="25"/>
      <c r="E310" s="25"/>
      <c r="F310" s="27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A1:F1"/>
    <mergeCell ref="A2:F2"/>
    <mergeCell ref="B6:C6"/>
    <mergeCell ref="B7:C7"/>
    <mergeCell ref="B8:C8"/>
    <mergeCell ref="B9:C9"/>
    <mergeCell ref="B10:C10"/>
    <mergeCell ref="A32:A33"/>
    <mergeCell ref="B32:B33"/>
    <mergeCell ref="C32:C33"/>
    <mergeCell ref="D32:D33"/>
    <mergeCell ref="E32:F32"/>
    <mergeCell ref="G32:G33"/>
    <mergeCell ref="H32:H33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Z1000"/>
  <sheetViews>
    <sheetView topLeftCell="A148" workbookViewId="0">
      <selection activeCell="B77" sqref="B77"/>
    </sheetView>
  </sheetViews>
  <sheetFormatPr defaultColWidth="14.44140625" defaultRowHeight="15" customHeight="1"/>
  <cols>
    <col min="1" max="1" width="4" customWidth="1"/>
    <col min="2" max="2" width="48.88671875" customWidth="1"/>
    <col min="3" max="3" width="12.5546875" customWidth="1"/>
    <col min="4" max="4" width="12.6640625" customWidth="1"/>
    <col min="5" max="5" width="7.5546875" customWidth="1"/>
    <col min="6" max="6" width="9.5546875" customWidth="1"/>
    <col min="7" max="7" width="15.109375" customWidth="1"/>
    <col min="8" max="8" width="9.5546875" customWidth="1"/>
    <col min="9" max="26" width="7.109375" customWidth="1"/>
  </cols>
  <sheetData>
    <row r="1" spans="1:26" ht="18" customHeight="1">
      <c r="A1" s="332" t="s">
        <v>288</v>
      </c>
      <c r="B1" s="333"/>
      <c r="C1" s="333"/>
      <c r="D1" s="333"/>
      <c r="E1" s="333"/>
      <c r="F1" s="333"/>
      <c r="G1" s="333"/>
      <c r="H1" s="333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8" customHeight="1">
      <c r="A2" s="332" t="s">
        <v>289</v>
      </c>
      <c r="B2" s="333"/>
      <c r="C2" s="333"/>
      <c r="D2" s="333"/>
      <c r="E2" s="333"/>
      <c r="F2" s="333"/>
      <c r="G2" s="333"/>
      <c r="H2" s="30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8" customHeight="1">
      <c r="A3" s="30" t="s">
        <v>290</v>
      </c>
      <c r="B3" s="25"/>
      <c r="C3" s="25"/>
      <c r="D3" s="25"/>
      <c r="E3" s="25"/>
      <c r="F3" s="25"/>
      <c r="G3" s="27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8" customHeight="1">
      <c r="A4" s="30" t="s">
        <v>291</v>
      </c>
      <c r="B4" s="25"/>
      <c r="C4" s="25"/>
      <c r="D4" s="25"/>
      <c r="E4" s="25"/>
      <c r="F4" s="25"/>
      <c r="G4" s="27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8" customHeight="1">
      <c r="A5" s="30" t="s">
        <v>292</v>
      </c>
      <c r="B5" s="25"/>
      <c r="C5" s="25"/>
      <c r="D5" s="25"/>
      <c r="E5" s="25"/>
      <c r="F5" s="25"/>
      <c r="G5" s="27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>
      <c r="A6" s="30" t="s">
        <v>293</v>
      </c>
      <c r="B6" s="25"/>
      <c r="C6" s="25"/>
      <c r="D6" s="25"/>
      <c r="E6" s="25"/>
      <c r="F6" s="25"/>
      <c r="G6" s="27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8" customHeight="1">
      <c r="A7" s="30" t="s">
        <v>294</v>
      </c>
      <c r="B7" s="92"/>
      <c r="C7" s="92"/>
      <c r="D7" s="31"/>
      <c r="E7" s="33"/>
      <c r="F7" s="31"/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.75" customHeight="1">
      <c r="A8" s="93" t="s">
        <v>295</v>
      </c>
      <c r="B8" s="92"/>
      <c r="C8" s="92"/>
      <c r="D8" s="31"/>
      <c r="E8" s="33"/>
      <c r="F8" s="31"/>
      <c r="G8" s="32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8" customHeight="1">
      <c r="A9" s="25" t="s">
        <v>296</v>
      </c>
      <c r="B9" s="92"/>
      <c r="C9" s="92"/>
      <c r="D9" s="31"/>
      <c r="E9" s="33"/>
      <c r="F9" s="31"/>
      <c r="G9" s="32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8" customHeight="1">
      <c r="A10" s="93" t="s">
        <v>297</v>
      </c>
      <c r="B10" s="31"/>
      <c r="C10" s="31"/>
      <c r="D10" s="31"/>
      <c r="E10" s="33"/>
      <c r="F10" s="31"/>
      <c r="G10" s="32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21" customHeight="1">
      <c r="A11" s="30" t="s">
        <v>298</v>
      </c>
      <c r="B11" s="25"/>
      <c r="C11" s="25"/>
      <c r="D11" s="25"/>
      <c r="E11" s="25"/>
      <c r="F11" s="25"/>
      <c r="G11" s="27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21" customHeight="1">
      <c r="A12" s="25" t="s">
        <v>299</v>
      </c>
      <c r="B12" s="25"/>
      <c r="C12" s="25"/>
      <c r="D12" s="25"/>
      <c r="E12" s="25"/>
      <c r="F12" s="25"/>
      <c r="G12" s="27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21" customHeight="1">
      <c r="A13" s="25" t="s">
        <v>300</v>
      </c>
      <c r="B13" s="25"/>
      <c r="C13" s="25"/>
      <c r="D13" s="25"/>
      <c r="E13" s="25"/>
      <c r="F13" s="25"/>
      <c r="G13" s="27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8" customHeight="1">
      <c r="A14" s="25" t="s">
        <v>301</v>
      </c>
      <c r="B14" s="25"/>
      <c r="C14" s="25"/>
      <c r="D14" s="25"/>
      <c r="E14" s="25"/>
      <c r="F14" s="25"/>
      <c r="G14" s="27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8" customHeight="1">
      <c r="A15" s="25" t="s">
        <v>302</v>
      </c>
      <c r="B15" s="25"/>
      <c r="C15" s="25"/>
      <c r="D15" s="25"/>
      <c r="E15" s="25"/>
      <c r="F15" s="25"/>
      <c r="G15" s="27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8" customHeight="1">
      <c r="A16" s="25" t="s">
        <v>303</v>
      </c>
      <c r="B16" s="25"/>
      <c r="C16" s="25"/>
      <c r="D16" s="25"/>
      <c r="E16" s="25"/>
      <c r="F16" s="25"/>
      <c r="G16" s="27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8.75" customHeight="1">
      <c r="A17" s="94" t="s">
        <v>2</v>
      </c>
      <c r="B17" s="95" t="s">
        <v>72</v>
      </c>
      <c r="C17" s="325" t="s">
        <v>73</v>
      </c>
      <c r="D17" s="325" t="s">
        <v>304</v>
      </c>
      <c r="E17" s="331" t="s">
        <v>5</v>
      </c>
      <c r="F17" s="316"/>
      <c r="G17" s="325" t="s">
        <v>75</v>
      </c>
      <c r="H17" s="325" t="s">
        <v>76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" customHeight="1">
      <c r="A18" s="96"/>
      <c r="B18" s="97"/>
      <c r="C18" s="322"/>
      <c r="D18" s="322"/>
      <c r="E18" s="48" t="s">
        <v>77</v>
      </c>
      <c r="F18" s="48" t="s">
        <v>78</v>
      </c>
      <c r="G18" s="322"/>
      <c r="H18" s="322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8" customHeight="1">
      <c r="A19" s="49">
        <v>1</v>
      </c>
      <c r="B19" s="50" t="s">
        <v>305</v>
      </c>
      <c r="C19" s="98"/>
      <c r="D19" s="98"/>
      <c r="E19" s="99"/>
      <c r="F19" s="99"/>
      <c r="G19" s="100"/>
      <c r="H19" s="99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8" customHeight="1">
      <c r="A20" s="101"/>
      <c r="B20" s="102" t="s">
        <v>17</v>
      </c>
      <c r="C20" s="103"/>
      <c r="D20" s="103"/>
      <c r="E20" s="103"/>
      <c r="F20" s="104"/>
      <c r="G20" s="105"/>
      <c r="H20" s="10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8" customHeight="1">
      <c r="A21" s="104"/>
      <c r="B21" s="106" t="s">
        <v>306</v>
      </c>
      <c r="C21" s="52"/>
      <c r="D21" s="107"/>
      <c r="E21" s="108"/>
      <c r="F21" s="109"/>
      <c r="G21" s="110"/>
      <c r="H21" s="5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8" customHeight="1">
      <c r="A22" s="104"/>
      <c r="B22" s="106" t="s">
        <v>307</v>
      </c>
      <c r="C22" s="52"/>
      <c r="D22" s="107"/>
      <c r="E22" s="108"/>
      <c r="F22" s="109"/>
      <c r="G22" s="110"/>
      <c r="H22" s="5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8" customHeight="1">
      <c r="A23" s="104"/>
      <c r="B23" s="111" t="s">
        <v>308</v>
      </c>
      <c r="C23" s="112"/>
      <c r="D23" s="107"/>
      <c r="E23" s="111"/>
      <c r="F23" s="52"/>
      <c r="G23" s="63"/>
      <c r="H23" s="113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8" customHeight="1">
      <c r="A24" s="104"/>
      <c r="B24" s="111" t="s">
        <v>309</v>
      </c>
      <c r="C24" s="112" t="s">
        <v>310</v>
      </c>
      <c r="D24" s="110" t="s">
        <v>180</v>
      </c>
      <c r="E24" s="108"/>
      <c r="F24" s="114" t="s">
        <v>311</v>
      </c>
      <c r="G24" s="64">
        <v>24139</v>
      </c>
      <c r="H24" s="110" t="s">
        <v>159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8" customHeight="1">
      <c r="A25" s="104"/>
      <c r="B25" s="111"/>
      <c r="C25" s="112"/>
      <c r="D25" s="55"/>
      <c r="E25" s="108"/>
      <c r="F25" s="63" t="s">
        <v>312</v>
      </c>
      <c r="G25" s="110"/>
      <c r="H25" s="5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8" customHeight="1">
      <c r="A26" s="104"/>
      <c r="B26" s="111" t="s">
        <v>313</v>
      </c>
      <c r="C26" s="112" t="s">
        <v>314</v>
      </c>
      <c r="D26" s="110" t="s">
        <v>180</v>
      </c>
      <c r="E26" s="108"/>
      <c r="F26" s="109" t="s">
        <v>315</v>
      </c>
      <c r="G26" s="64">
        <v>24351</v>
      </c>
      <c r="H26" s="110" t="s">
        <v>159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8" customHeight="1">
      <c r="A27" s="104"/>
      <c r="B27" s="111"/>
      <c r="C27" s="112"/>
      <c r="D27" s="110"/>
      <c r="E27" s="108"/>
      <c r="F27" s="109"/>
      <c r="G27" s="110"/>
      <c r="H27" s="5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8" customHeight="1">
      <c r="A28" s="104"/>
      <c r="B28" s="111" t="s">
        <v>316</v>
      </c>
      <c r="C28" s="112" t="s">
        <v>310</v>
      </c>
      <c r="D28" s="110" t="s">
        <v>180</v>
      </c>
      <c r="E28" s="52"/>
      <c r="F28" s="109"/>
      <c r="G28" s="55" t="s">
        <v>317</v>
      </c>
      <c r="H28" s="110" t="s">
        <v>159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8" customHeight="1">
      <c r="A29" s="104"/>
      <c r="B29" s="111" t="s">
        <v>318</v>
      </c>
      <c r="C29" s="112"/>
      <c r="D29" s="52"/>
      <c r="E29" s="52"/>
      <c r="F29" s="109"/>
      <c r="G29" s="109"/>
      <c r="H29" s="71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8" customHeight="1">
      <c r="A30" s="104"/>
      <c r="B30" s="111" t="s">
        <v>319</v>
      </c>
      <c r="C30" s="52"/>
      <c r="D30" s="52"/>
      <c r="E30" s="52"/>
      <c r="F30" s="107"/>
      <c r="G30" s="109"/>
      <c r="H30" s="71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8" customHeight="1">
      <c r="A31" s="104"/>
      <c r="B31" s="57" t="s">
        <v>320</v>
      </c>
      <c r="C31" s="52"/>
      <c r="D31" s="107"/>
      <c r="E31" s="108"/>
      <c r="F31" s="109"/>
      <c r="G31" s="110"/>
      <c r="H31" s="5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8" customHeight="1">
      <c r="A32" s="104"/>
      <c r="B32" s="111" t="s">
        <v>321</v>
      </c>
      <c r="C32" s="63" t="s">
        <v>322</v>
      </c>
      <c r="D32" s="110" t="s">
        <v>180</v>
      </c>
      <c r="E32" s="115"/>
      <c r="F32" s="116"/>
      <c r="G32" s="55" t="s">
        <v>317</v>
      </c>
      <c r="H32" s="110" t="s">
        <v>159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8" customHeight="1">
      <c r="A33" s="104"/>
      <c r="B33" s="111" t="s">
        <v>264</v>
      </c>
      <c r="C33" s="113"/>
      <c r="D33" s="113"/>
      <c r="E33" s="115"/>
      <c r="F33" s="116"/>
      <c r="G33" s="55"/>
      <c r="H33" s="110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8" customHeight="1">
      <c r="A34" s="104"/>
      <c r="B34" s="111" t="s">
        <v>323</v>
      </c>
      <c r="C34" s="113"/>
      <c r="D34" s="113"/>
      <c r="E34" s="115"/>
      <c r="F34" s="116"/>
      <c r="G34" s="55"/>
      <c r="H34" s="110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8" customHeight="1">
      <c r="A35" s="104"/>
      <c r="B35" s="106" t="s">
        <v>324</v>
      </c>
      <c r="C35" s="52"/>
      <c r="D35" s="107"/>
      <c r="E35" s="108"/>
      <c r="F35" s="109"/>
      <c r="G35" s="110"/>
      <c r="H35" s="5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8" customHeight="1">
      <c r="A36" s="104"/>
      <c r="B36" s="106" t="s">
        <v>325</v>
      </c>
      <c r="C36" s="52"/>
      <c r="D36" s="107"/>
      <c r="E36" s="108"/>
      <c r="F36" s="109"/>
      <c r="G36" s="110"/>
      <c r="H36" s="5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8" customHeight="1">
      <c r="A37" s="104"/>
      <c r="B37" s="111" t="s">
        <v>326</v>
      </c>
      <c r="C37" s="52"/>
      <c r="D37" s="107"/>
      <c r="E37" s="108"/>
      <c r="F37" s="109"/>
      <c r="G37" s="110"/>
      <c r="H37" s="5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8" customHeight="1">
      <c r="A38" s="104"/>
      <c r="B38" s="111" t="s">
        <v>327</v>
      </c>
      <c r="C38" s="52" t="s">
        <v>328</v>
      </c>
      <c r="D38" s="110" t="s">
        <v>180</v>
      </c>
      <c r="E38" s="52"/>
      <c r="F38" s="36" t="s">
        <v>329</v>
      </c>
      <c r="G38" s="55" t="s">
        <v>317</v>
      </c>
      <c r="H38" s="110" t="s">
        <v>159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8" customHeight="1">
      <c r="A39" s="104"/>
      <c r="B39" s="111"/>
      <c r="C39" s="112"/>
      <c r="D39" s="110"/>
      <c r="E39" s="117"/>
      <c r="F39" s="116"/>
      <c r="G39" s="55"/>
      <c r="H39" s="110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8" customHeight="1">
      <c r="A40" s="104"/>
      <c r="B40" s="57" t="s">
        <v>330</v>
      </c>
      <c r="C40" s="113" t="s">
        <v>331</v>
      </c>
      <c r="D40" s="55" t="s">
        <v>332</v>
      </c>
      <c r="E40" s="52"/>
      <c r="F40" s="36" t="s">
        <v>329</v>
      </c>
      <c r="G40" s="55" t="s">
        <v>333</v>
      </c>
      <c r="H40" s="110" t="s">
        <v>159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8" customHeight="1">
      <c r="A41" s="104"/>
      <c r="B41" s="57" t="s">
        <v>334</v>
      </c>
      <c r="C41" s="113"/>
      <c r="D41" s="55"/>
      <c r="E41" s="117"/>
      <c r="F41" s="116"/>
      <c r="G41" s="55"/>
      <c r="H41" s="110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8" customHeight="1">
      <c r="A42" s="104"/>
      <c r="B42" s="57" t="s">
        <v>335</v>
      </c>
      <c r="C42" s="113" t="s">
        <v>331</v>
      </c>
      <c r="D42" s="55" t="s">
        <v>332</v>
      </c>
      <c r="E42" s="52"/>
      <c r="F42" s="36" t="s">
        <v>329</v>
      </c>
      <c r="G42" s="55" t="s">
        <v>333</v>
      </c>
      <c r="H42" s="110" t="s">
        <v>159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8" customHeight="1">
      <c r="A43" s="104"/>
      <c r="B43" s="57" t="s">
        <v>334</v>
      </c>
      <c r="C43" s="113"/>
      <c r="D43" s="55"/>
      <c r="E43" s="117"/>
      <c r="F43" s="116"/>
      <c r="G43" s="55"/>
      <c r="H43" s="110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8" customHeight="1">
      <c r="A44" s="104"/>
      <c r="B44" s="57" t="s">
        <v>336</v>
      </c>
      <c r="C44" s="113" t="s">
        <v>331</v>
      </c>
      <c r="D44" s="55" t="s">
        <v>332</v>
      </c>
      <c r="E44" s="52"/>
      <c r="F44" s="36" t="s">
        <v>329</v>
      </c>
      <c r="G44" s="55" t="s">
        <v>337</v>
      </c>
      <c r="H44" s="110" t="s">
        <v>159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8" customHeight="1">
      <c r="A45" s="104"/>
      <c r="B45" s="57"/>
      <c r="C45" s="113"/>
      <c r="D45" s="55"/>
      <c r="E45" s="117"/>
      <c r="F45" s="116"/>
      <c r="G45" s="55"/>
      <c r="H45" s="110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8" customHeight="1">
      <c r="A46" s="104"/>
      <c r="B46" s="57" t="s">
        <v>338</v>
      </c>
      <c r="C46" s="113"/>
      <c r="D46" s="55"/>
      <c r="E46" s="117"/>
      <c r="F46" s="116"/>
      <c r="G46" s="55"/>
      <c r="H46" s="110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8" customHeight="1">
      <c r="A47" s="104"/>
      <c r="B47" s="57" t="s">
        <v>339</v>
      </c>
      <c r="C47" s="113"/>
      <c r="D47" s="55"/>
      <c r="E47" s="117"/>
      <c r="F47" s="116"/>
      <c r="G47" s="55"/>
      <c r="H47" s="110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8" customHeight="1">
      <c r="A48" s="104"/>
      <c r="B48" s="111" t="s">
        <v>340</v>
      </c>
      <c r="C48" s="113"/>
      <c r="D48" s="55" t="s">
        <v>332</v>
      </c>
      <c r="E48" s="52"/>
      <c r="F48" s="36" t="s">
        <v>329</v>
      </c>
      <c r="G48" s="55" t="s">
        <v>317</v>
      </c>
      <c r="H48" s="110" t="s">
        <v>159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8" customHeight="1">
      <c r="A49" s="104"/>
      <c r="B49" s="111"/>
      <c r="C49" s="113"/>
      <c r="D49" s="55"/>
      <c r="E49" s="117"/>
      <c r="F49" s="116"/>
      <c r="G49" s="55"/>
      <c r="H49" s="110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8" customHeight="1">
      <c r="A50" s="104"/>
      <c r="B50" s="111" t="s">
        <v>341</v>
      </c>
      <c r="C50" s="113"/>
      <c r="D50" s="55" t="s">
        <v>332</v>
      </c>
      <c r="E50" s="52"/>
      <c r="F50" s="36" t="s">
        <v>329</v>
      </c>
      <c r="G50" s="55" t="s">
        <v>342</v>
      </c>
      <c r="H50" s="110" t="s">
        <v>159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8" customHeight="1">
      <c r="A51" s="104"/>
      <c r="B51" s="57" t="s">
        <v>343</v>
      </c>
      <c r="C51" s="113"/>
      <c r="D51" s="55"/>
      <c r="E51" s="117"/>
      <c r="F51" s="116"/>
      <c r="G51" s="55"/>
      <c r="H51" s="110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8" customHeight="1">
      <c r="A52" s="104"/>
      <c r="B52" s="111" t="s">
        <v>344</v>
      </c>
      <c r="C52" s="113"/>
      <c r="D52" s="55" t="s">
        <v>332</v>
      </c>
      <c r="E52" s="52"/>
      <c r="F52" s="36" t="s">
        <v>329</v>
      </c>
      <c r="G52" s="55" t="s">
        <v>345</v>
      </c>
      <c r="H52" s="110" t="s">
        <v>159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8" customHeight="1">
      <c r="A53" s="104"/>
      <c r="B53" s="57" t="s">
        <v>346</v>
      </c>
      <c r="C53" s="113"/>
      <c r="D53" s="55"/>
      <c r="E53" s="117"/>
      <c r="F53" s="116"/>
      <c r="G53" s="55"/>
      <c r="H53" s="110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8" customHeight="1">
      <c r="A54" s="104"/>
      <c r="B54" s="118" t="s">
        <v>347</v>
      </c>
      <c r="C54" s="113" t="s">
        <v>348</v>
      </c>
      <c r="D54" s="110" t="s">
        <v>180</v>
      </c>
      <c r="E54" s="119">
        <v>5000</v>
      </c>
      <c r="F54" s="63" t="s">
        <v>7</v>
      </c>
      <c r="G54" s="55" t="s">
        <v>349</v>
      </c>
      <c r="H54" s="110" t="s">
        <v>159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8" customHeight="1">
      <c r="A55" s="104"/>
      <c r="B55" s="57" t="s">
        <v>350</v>
      </c>
      <c r="C55" s="113" t="s">
        <v>351</v>
      </c>
      <c r="D55" s="52"/>
      <c r="E55" s="108"/>
      <c r="F55" s="63"/>
      <c r="G55" s="68"/>
      <c r="H55" s="110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8" customHeight="1">
      <c r="A56" s="52"/>
      <c r="B56" s="107" t="s">
        <v>352</v>
      </c>
      <c r="C56" s="112" t="s">
        <v>353</v>
      </c>
      <c r="D56" s="111"/>
      <c r="E56" s="120">
        <v>6625</v>
      </c>
      <c r="F56" s="63" t="s">
        <v>7</v>
      </c>
      <c r="G56" s="109" t="s">
        <v>182</v>
      </c>
      <c r="H56" s="110" t="s">
        <v>159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8" customHeight="1">
      <c r="A57" s="104"/>
      <c r="B57" s="57"/>
      <c r="C57" s="113" t="s">
        <v>354</v>
      </c>
      <c r="D57" s="55"/>
      <c r="E57" s="117"/>
      <c r="F57" s="116"/>
      <c r="G57" s="55"/>
      <c r="H57" s="110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8" customHeight="1">
      <c r="A58" s="104"/>
      <c r="B58" s="57" t="s">
        <v>355</v>
      </c>
      <c r="C58" s="113"/>
      <c r="D58" s="55"/>
      <c r="E58" s="117"/>
      <c r="F58" s="116"/>
      <c r="G58" s="55"/>
      <c r="H58" s="110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8" customHeight="1">
      <c r="A59" s="104"/>
      <c r="B59" s="57" t="s">
        <v>356</v>
      </c>
      <c r="C59" s="113"/>
      <c r="D59" s="55"/>
      <c r="E59" s="117"/>
      <c r="F59" s="116"/>
      <c r="G59" s="55"/>
      <c r="H59" s="110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8" customHeight="1">
      <c r="A60" s="104"/>
      <c r="B60" s="57" t="s">
        <v>357</v>
      </c>
      <c r="C60" s="113" t="s">
        <v>358</v>
      </c>
      <c r="D60" s="110" t="s">
        <v>180</v>
      </c>
      <c r="E60" s="52"/>
      <c r="F60" s="36" t="s">
        <v>329</v>
      </c>
      <c r="G60" s="55" t="s">
        <v>359</v>
      </c>
      <c r="H60" s="110" t="s">
        <v>159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8" customHeight="1">
      <c r="A61" s="104"/>
      <c r="B61" s="57" t="s">
        <v>360</v>
      </c>
      <c r="C61" s="113" t="s">
        <v>361</v>
      </c>
      <c r="D61" s="55"/>
      <c r="E61" s="117"/>
      <c r="F61" s="116"/>
      <c r="G61" s="55"/>
      <c r="H61" s="110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8" customHeight="1">
      <c r="A62" s="104"/>
      <c r="B62" s="57" t="s">
        <v>362</v>
      </c>
      <c r="C62" s="113"/>
      <c r="D62" s="55"/>
      <c r="E62" s="117"/>
      <c r="F62" s="116"/>
      <c r="G62" s="55"/>
      <c r="H62" s="110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8" customHeight="1">
      <c r="A63" s="104"/>
      <c r="B63" s="57" t="s">
        <v>363</v>
      </c>
      <c r="C63" s="113" t="s">
        <v>364</v>
      </c>
      <c r="D63" s="55"/>
      <c r="E63" s="117"/>
      <c r="F63" s="116"/>
      <c r="G63" s="55" t="s">
        <v>317</v>
      </c>
      <c r="H63" s="110" t="s">
        <v>365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8" customHeight="1">
      <c r="A64" s="104"/>
      <c r="B64" s="57" t="s">
        <v>366</v>
      </c>
      <c r="C64" s="113"/>
      <c r="D64" s="55"/>
      <c r="E64" s="117"/>
      <c r="F64" s="116"/>
      <c r="G64" s="55"/>
      <c r="H64" s="110" t="s">
        <v>367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8" customHeight="1">
      <c r="A65" s="104"/>
      <c r="B65" s="57" t="s">
        <v>368</v>
      </c>
      <c r="C65" s="113"/>
      <c r="D65" s="55"/>
      <c r="E65" s="117"/>
      <c r="F65" s="116"/>
      <c r="G65" s="55"/>
      <c r="H65" s="110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8" customHeight="1">
      <c r="A66" s="104"/>
      <c r="B66" s="111" t="s">
        <v>369</v>
      </c>
      <c r="C66" s="113"/>
      <c r="D66" s="55"/>
      <c r="E66" s="52"/>
      <c r="F66" s="36" t="s">
        <v>329</v>
      </c>
      <c r="G66" s="55" t="s">
        <v>317</v>
      </c>
      <c r="H66" s="110" t="s">
        <v>159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8" customHeight="1">
      <c r="A67" s="104"/>
      <c r="B67" s="57" t="s">
        <v>370</v>
      </c>
      <c r="C67" s="113"/>
      <c r="D67" s="55"/>
      <c r="E67" s="117"/>
      <c r="F67" s="116"/>
      <c r="G67" s="55"/>
      <c r="H67" s="110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8" customHeight="1">
      <c r="A68" s="104"/>
      <c r="B68" s="57"/>
      <c r="C68" s="113"/>
      <c r="D68" s="55"/>
      <c r="E68" s="117"/>
      <c r="F68" s="116"/>
      <c r="G68" s="55"/>
      <c r="H68" s="110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8" customHeight="1">
      <c r="A69" s="104"/>
      <c r="B69" s="111" t="s">
        <v>371</v>
      </c>
      <c r="C69" s="112" t="s">
        <v>372</v>
      </c>
      <c r="D69" s="110" t="s">
        <v>373</v>
      </c>
      <c r="E69" s="121"/>
      <c r="F69" s="109"/>
      <c r="G69" s="55" t="s">
        <v>374</v>
      </c>
      <c r="H69" s="110" t="s">
        <v>159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8" customHeight="1">
      <c r="A70" s="104"/>
      <c r="B70" s="111" t="s">
        <v>375</v>
      </c>
      <c r="C70" s="112" t="s">
        <v>376</v>
      </c>
      <c r="D70" s="107" t="s">
        <v>377</v>
      </c>
      <c r="E70" s="88"/>
      <c r="F70" s="109"/>
      <c r="G70" s="109" t="s">
        <v>378</v>
      </c>
      <c r="H70" s="71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8" customHeight="1">
      <c r="A71" s="104"/>
      <c r="B71" s="111" t="s">
        <v>379</v>
      </c>
      <c r="C71" s="112"/>
      <c r="D71" s="107"/>
      <c r="E71" s="88"/>
      <c r="F71" s="109"/>
      <c r="G71" s="109"/>
      <c r="H71" s="71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8" customHeight="1">
      <c r="A72" s="104"/>
      <c r="B72" s="111" t="s">
        <v>380</v>
      </c>
      <c r="C72" s="112"/>
      <c r="D72" s="107"/>
      <c r="E72" s="88"/>
      <c r="F72" s="109"/>
      <c r="G72" s="109"/>
      <c r="H72" s="71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8" customHeight="1">
      <c r="A73" s="104"/>
      <c r="B73" s="111" t="s">
        <v>381</v>
      </c>
      <c r="C73" s="112"/>
      <c r="D73" s="107"/>
      <c r="E73" s="88"/>
      <c r="F73" s="109"/>
      <c r="G73" s="109"/>
      <c r="H73" s="71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8" customHeight="1">
      <c r="A74" s="104"/>
      <c r="B74" s="111" t="s">
        <v>382</v>
      </c>
      <c r="C74" s="112" t="s">
        <v>383</v>
      </c>
      <c r="D74" s="110" t="s">
        <v>180</v>
      </c>
      <c r="E74" s="122">
        <v>10500</v>
      </c>
      <c r="F74" s="63" t="s">
        <v>7</v>
      </c>
      <c r="G74" s="109">
        <v>24228</v>
      </c>
      <c r="H74" s="110" t="s">
        <v>159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8" customHeight="1">
      <c r="A75" s="104"/>
      <c r="B75" s="111" t="s">
        <v>384</v>
      </c>
      <c r="C75" s="112" t="s">
        <v>385</v>
      </c>
      <c r="D75" s="107"/>
      <c r="E75" s="88"/>
      <c r="F75" s="109"/>
      <c r="G75" s="109"/>
      <c r="H75" s="71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8" customHeight="1">
      <c r="A76" s="104"/>
      <c r="B76" s="111"/>
      <c r="C76" s="112"/>
      <c r="D76" s="107"/>
      <c r="E76" s="88"/>
      <c r="F76" s="109"/>
      <c r="G76" s="109"/>
      <c r="H76" s="71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8" customHeight="1">
      <c r="A77" s="104"/>
      <c r="B77" s="111" t="s">
        <v>386</v>
      </c>
      <c r="C77" s="112" t="s">
        <v>387</v>
      </c>
      <c r="D77" s="110" t="s">
        <v>180</v>
      </c>
      <c r="E77" s="122">
        <v>10500</v>
      </c>
      <c r="F77" s="63"/>
      <c r="G77" s="109" t="s">
        <v>388</v>
      </c>
      <c r="H77" s="110" t="s">
        <v>159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8" customHeight="1">
      <c r="A78" s="104"/>
      <c r="B78" s="111" t="s">
        <v>384</v>
      </c>
      <c r="C78" s="112" t="s">
        <v>389</v>
      </c>
      <c r="D78" s="107"/>
      <c r="E78" s="88"/>
      <c r="F78" s="109"/>
      <c r="G78" s="109"/>
      <c r="H78" s="71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8" customHeight="1">
      <c r="A79" s="104"/>
      <c r="B79" s="118" t="s">
        <v>390</v>
      </c>
      <c r="C79" s="52" t="s">
        <v>391</v>
      </c>
      <c r="D79" s="52"/>
      <c r="E79" s="108"/>
      <c r="F79" s="123"/>
      <c r="G79" s="55"/>
      <c r="H79" s="52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8" customHeight="1">
      <c r="A80" s="104"/>
      <c r="B80" s="118"/>
      <c r="C80" s="52"/>
      <c r="D80" s="52"/>
      <c r="E80" s="108"/>
      <c r="F80" s="123"/>
      <c r="G80" s="55"/>
      <c r="H80" s="52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8" customHeight="1">
      <c r="A81" s="104"/>
      <c r="B81" s="118" t="s">
        <v>392</v>
      </c>
      <c r="C81" s="113" t="s">
        <v>393</v>
      </c>
      <c r="D81" s="124" t="s">
        <v>394</v>
      </c>
      <c r="E81" s="125"/>
      <c r="F81" s="123"/>
      <c r="G81" s="55" t="s">
        <v>395</v>
      </c>
      <c r="H81" s="63" t="s">
        <v>396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8" customHeight="1">
      <c r="A82" s="104"/>
      <c r="B82" s="118"/>
      <c r="C82" s="112"/>
      <c r="D82" s="124"/>
      <c r="E82" s="55"/>
      <c r="F82" s="123"/>
      <c r="G82" s="109"/>
      <c r="H82" s="71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8" customHeight="1">
      <c r="A83" s="104"/>
      <c r="B83" s="126" t="s">
        <v>397</v>
      </c>
      <c r="C83" s="112"/>
      <c r="D83" s="124"/>
      <c r="E83" s="55"/>
      <c r="F83" s="123"/>
      <c r="G83" s="109"/>
      <c r="H83" s="71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8" customHeight="1">
      <c r="A84" s="52"/>
      <c r="B84" s="106" t="s">
        <v>398</v>
      </c>
      <c r="C84" s="113"/>
      <c r="D84" s="124"/>
      <c r="E84" s="55"/>
      <c r="F84" s="123"/>
      <c r="G84" s="109"/>
      <c r="H84" s="71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8" customHeight="1">
      <c r="A85" s="104"/>
      <c r="B85" s="107" t="s">
        <v>399</v>
      </c>
      <c r="C85" s="112" t="s">
        <v>400</v>
      </c>
      <c r="D85" s="52" t="s">
        <v>391</v>
      </c>
      <c r="E85" s="52"/>
      <c r="F85" s="74"/>
      <c r="G85" s="109" t="s">
        <v>395</v>
      </c>
      <c r="H85" s="71" t="s">
        <v>401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8" customHeight="1">
      <c r="A86" s="104"/>
      <c r="B86" s="107" t="s">
        <v>402</v>
      </c>
      <c r="C86" s="113"/>
      <c r="D86" s="124"/>
      <c r="E86" s="55"/>
      <c r="F86" s="123"/>
      <c r="G86" s="109"/>
      <c r="H86" s="71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8" customHeight="1">
      <c r="A87" s="104"/>
      <c r="B87" s="107" t="s">
        <v>403</v>
      </c>
      <c r="C87" s="113"/>
      <c r="D87" s="124"/>
      <c r="E87" s="55"/>
      <c r="F87" s="123"/>
      <c r="G87" s="109"/>
      <c r="H87" s="71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8" customHeight="1">
      <c r="A88" s="52"/>
      <c r="B88" s="107" t="s">
        <v>404</v>
      </c>
      <c r="C88" s="113"/>
      <c r="D88" s="52"/>
      <c r="E88" s="52"/>
      <c r="F88" s="74"/>
      <c r="G88" s="109"/>
      <c r="H88" s="71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8" customHeight="1">
      <c r="A89" s="52"/>
      <c r="B89" s="107" t="s">
        <v>405</v>
      </c>
      <c r="C89" s="112"/>
      <c r="D89" s="52"/>
      <c r="E89" s="52"/>
      <c r="F89" s="74"/>
      <c r="G89" s="109"/>
      <c r="H89" s="71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8" customHeight="1">
      <c r="A90" s="52"/>
      <c r="B90" s="107" t="s">
        <v>406</v>
      </c>
      <c r="C90" s="112"/>
      <c r="D90" s="52"/>
      <c r="E90" s="52"/>
      <c r="F90" s="52"/>
      <c r="G90" s="55"/>
      <c r="H90" s="71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8" customHeight="1">
      <c r="A91" s="52"/>
      <c r="B91" s="107" t="s">
        <v>407</v>
      </c>
      <c r="C91" s="112"/>
      <c r="D91" s="52"/>
      <c r="E91" s="107"/>
      <c r="F91" s="52"/>
      <c r="G91" s="109"/>
      <c r="H91" s="110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8" customHeight="1">
      <c r="A92" s="52"/>
      <c r="B92" s="111" t="s">
        <v>408</v>
      </c>
      <c r="C92" s="112"/>
      <c r="D92" s="52"/>
      <c r="E92" s="107"/>
      <c r="F92" s="52"/>
      <c r="G92" s="109"/>
      <c r="H92" s="110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8" customHeight="1">
      <c r="A93" s="52"/>
      <c r="B93" s="52" t="s">
        <v>409</v>
      </c>
      <c r="C93" s="112"/>
      <c r="D93" s="52"/>
      <c r="E93" s="107"/>
      <c r="F93" s="52"/>
      <c r="G93" s="109"/>
      <c r="H93" s="110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8" customHeight="1">
      <c r="A94" s="52"/>
      <c r="B94" s="52" t="s">
        <v>410</v>
      </c>
      <c r="C94" s="112"/>
      <c r="D94" s="52"/>
      <c r="E94" s="107"/>
      <c r="F94" s="52"/>
      <c r="G94" s="55"/>
      <c r="H94" s="71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8" customHeight="1">
      <c r="A95" s="52"/>
      <c r="B95" s="52" t="s">
        <v>411</v>
      </c>
      <c r="C95" s="112" t="s">
        <v>412</v>
      </c>
      <c r="D95" s="52" t="s">
        <v>391</v>
      </c>
      <c r="E95" s="52"/>
      <c r="F95" s="52"/>
      <c r="G95" s="109">
        <v>24077</v>
      </c>
      <c r="H95" s="110" t="s">
        <v>159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8" customHeight="1">
      <c r="A96" s="52"/>
      <c r="B96" s="111" t="s">
        <v>413</v>
      </c>
      <c r="C96" s="112"/>
      <c r="D96" s="52"/>
      <c r="E96" s="52"/>
      <c r="F96" s="127"/>
      <c r="G96" s="55"/>
      <c r="H96" s="55" t="s">
        <v>414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8" customHeight="1">
      <c r="A97" s="52"/>
      <c r="B97" s="52" t="s">
        <v>415</v>
      </c>
      <c r="C97" s="112"/>
      <c r="D97" s="52"/>
      <c r="E97" s="52"/>
      <c r="F97" s="52"/>
      <c r="G97" s="55"/>
      <c r="H97" s="52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8" customHeight="1">
      <c r="A98" s="52"/>
      <c r="B98" s="111" t="s">
        <v>416</v>
      </c>
      <c r="C98" s="112"/>
      <c r="D98" s="52"/>
      <c r="E98" s="52"/>
      <c r="F98" s="52"/>
      <c r="G98" s="109"/>
      <c r="H98" s="110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8" customHeight="1">
      <c r="A99" s="52"/>
      <c r="B99" s="52" t="s">
        <v>417</v>
      </c>
      <c r="C99" s="112" t="s">
        <v>367</v>
      </c>
      <c r="D99" s="52" t="s">
        <v>133</v>
      </c>
      <c r="E99" s="52"/>
      <c r="F99" s="52"/>
      <c r="G99" s="55" t="s">
        <v>418</v>
      </c>
      <c r="H99" s="110" t="s">
        <v>159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8" customHeight="1">
      <c r="A100" s="52"/>
      <c r="B100" s="111" t="s">
        <v>419</v>
      </c>
      <c r="C100" s="112"/>
      <c r="D100" s="52" t="s">
        <v>420</v>
      </c>
      <c r="E100" s="107"/>
      <c r="F100" s="52"/>
      <c r="G100" s="109"/>
      <c r="H100" s="55" t="s">
        <v>414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8" customHeight="1">
      <c r="A101" s="52"/>
      <c r="B101" s="111"/>
      <c r="C101" s="112"/>
      <c r="D101" s="52" t="s">
        <v>421</v>
      </c>
      <c r="E101" s="128"/>
      <c r="F101" s="52"/>
      <c r="G101" s="55"/>
      <c r="H101" s="52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8" customHeight="1">
      <c r="A102" s="52"/>
      <c r="B102" s="52"/>
      <c r="C102" s="112"/>
      <c r="D102" s="52" t="s">
        <v>391</v>
      </c>
      <c r="E102" s="128"/>
      <c r="F102" s="52"/>
      <c r="G102" s="55"/>
      <c r="H102" s="110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8" customHeight="1">
      <c r="A103" s="52"/>
      <c r="B103" s="111" t="s">
        <v>422</v>
      </c>
      <c r="C103" s="112" t="s">
        <v>423</v>
      </c>
      <c r="D103" s="52" t="s">
        <v>133</v>
      </c>
      <c r="E103" s="107"/>
      <c r="F103" s="55"/>
      <c r="G103" s="109"/>
      <c r="H103" s="5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8" customHeight="1">
      <c r="A104" s="52"/>
      <c r="B104" s="111" t="s">
        <v>424</v>
      </c>
      <c r="C104" s="112"/>
      <c r="D104" s="52" t="s">
        <v>420</v>
      </c>
      <c r="E104" s="107"/>
      <c r="F104" s="55"/>
      <c r="G104" s="55"/>
      <c r="H104" s="5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8" customHeight="1">
      <c r="A105" s="52"/>
      <c r="B105" s="111"/>
      <c r="C105" s="112"/>
      <c r="D105" s="52" t="s">
        <v>421</v>
      </c>
      <c r="E105" s="107"/>
      <c r="F105" s="108"/>
      <c r="G105" s="55"/>
      <c r="H105" s="5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8" customHeight="1">
      <c r="A106" s="52"/>
      <c r="B106" s="111"/>
      <c r="C106" s="112"/>
      <c r="D106" s="52" t="s">
        <v>391</v>
      </c>
      <c r="E106" s="107"/>
      <c r="F106" s="108"/>
      <c r="G106" s="55"/>
      <c r="H106" s="5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8" customHeight="1">
      <c r="A107" s="52"/>
      <c r="B107" s="111"/>
      <c r="C107" s="112"/>
      <c r="D107" s="52"/>
      <c r="E107" s="107"/>
      <c r="F107" s="108"/>
      <c r="G107" s="109"/>
      <c r="H107" s="110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8" customHeight="1">
      <c r="A108" s="52"/>
      <c r="B108" s="111" t="s">
        <v>425</v>
      </c>
      <c r="C108" s="112" t="s">
        <v>108</v>
      </c>
      <c r="D108" s="52" t="s">
        <v>391</v>
      </c>
      <c r="E108" s="107"/>
      <c r="F108" s="108"/>
      <c r="G108" s="109" t="s">
        <v>426</v>
      </c>
      <c r="H108" s="110" t="s">
        <v>159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8" customHeight="1">
      <c r="A109" s="52"/>
      <c r="B109" s="111" t="s">
        <v>427</v>
      </c>
      <c r="C109" s="112"/>
      <c r="D109" s="127"/>
      <c r="E109" s="107"/>
      <c r="F109" s="52"/>
      <c r="G109" s="109" t="s">
        <v>428</v>
      </c>
      <c r="H109" s="55" t="s">
        <v>414</v>
      </c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8" customHeight="1">
      <c r="A110" s="52"/>
      <c r="B110" s="111" t="s">
        <v>429</v>
      </c>
      <c r="C110" s="112" t="s">
        <v>430</v>
      </c>
      <c r="D110" s="52" t="s">
        <v>391</v>
      </c>
      <c r="E110" s="121" t="s">
        <v>431</v>
      </c>
      <c r="F110" s="52"/>
      <c r="G110" s="109" t="s">
        <v>426</v>
      </c>
      <c r="H110" s="110" t="s">
        <v>159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8" customHeight="1">
      <c r="A111" s="52"/>
      <c r="B111" s="111" t="s">
        <v>432</v>
      </c>
      <c r="C111" s="112" t="s">
        <v>433</v>
      </c>
      <c r="D111" s="52"/>
      <c r="E111" s="52"/>
      <c r="F111" s="52"/>
      <c r="G111" s="109" t="s">
        <v>428</v>
      </c>
      <c r="H111" s="55" t="s">
        <v>414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8" customHeight="1">
      <c r="A112" s="52"/>
      <c r="B112" s="52"/>
      <c r="C112" s="112"/>
      <c r="D112" s="52"/>
      <c r="E112" s="52"/>
      <c r="F112" s="52"/>
      <c r="G112" s="55"/>
      <c r="H112" s="52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8" customHeight="1">
      <c r="A113" s="52"/>
      <c r="B113" s="111" t="s">
        <v>434</v>
      </c>
      <c r="C113" s="112"/>
      <c r="D113" s="52" t="s">
        <v>420</v>
      </c>
      <c r="E113" s="52"/>
      <c r="F113" s="63" t="s">
        <v>7</v>
      </c>
      <c r="G113" s="109" t="s">
        <v>428</v>
      </c>
      <c r="H113" s="55" t="s">
        <v>414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8" customHeight="1">
      <c r="A114" s="52"/>
      <c r="B114" s="111"/>
      <c r="C114" s="112"/>
      <c r="D114" s="52" t="s">
        <v>421</v>
      </c>
      <c r="E114" s="129"/>
      <c r="F114" s="52"/>
      <c r="G114" s="55"/>
      <c r="H114" s="52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8" customHeight="1">
      <c r="A115" s="52"/>
      <c r="B115" s="52" t="s">
        <v>435</v>
      </c>
      <c r="C115" s="130"/>
      <c r="D115" s="52" t="s">
        <v>420</v>
      </c>
      <c r="E115" s="129"/>
      <c r="F115" s="108"/>
      <c r="G115" s="55" t="s">
        <v>418</v>
      </c>
      <c r="H115" s="110" t="s">
        <v>159</v>
      </c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8" customHeight="1">
      <c r="A116" s="52"/>
      <c r="B116" s="111" t="s">
        <v>436</v>
      </c>
      <c r="C116" s="130"/>
      <c r="D116" s="52" t="s">
        <v>421</v>
      </c>
      <c r="E116" s="129"/>
      <c r="F116" s="52"/>
      <c r="G116" s="109"/>
      <c r="H116" s="110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8" customHeight="1">
      <c r="A117" s="52"/>
      <c r="B117" s="111" t="s">
        <v>437</v>
      </c>
      <c r="C117" s="130"/>
      <c r="D117" s="107"/>
      <c r="E117" s="52"/>
      <c r="F117" s="52"/>
      <c r="G117" s="109"/>
      <c r="H117" s="110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8" customHeight="1">
      <c r="A118" s="52"/>
      <c r="B118" s="111" t="s">
        <v>438</v>
      </c>
      <c r="C118" s="130"/>
      <c r="D118" s="127"/>
      <c r="E118" s="52"/>
      <c r="F118" s="52"/>
      <c r="G118" s="55"/>
      <c r="H118" s="52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8" customHeight="1">
      <c r="A119" s="52"/>
      <c r="B119" s="106" t="s">
        <v>439</v>
      </c>
      <c r="C119" s="130"/>
      <c r="D119" s="127"/>
      <c r="E119" s="52"/>
      <c r="F119" s="52"/>
      <c r="G119" s="55"/>
      <c r="H119" s="52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8" customHeight="1">
      <c r="A120" s="52"/>
      <c r="B120" s="111" t="s">
        <v>440</v>
      </c>
      <c r="C120" s="112" t="s">
        <v>180</v>
      </c>
      <c r="D120" s="52" t="s">
        <v>391</v>
      </c>
      <c r="E120" s="52"/>
      <c r="F120" s="109"/>
      <c r="G120" s="64">
        <v>24139</v>
      </c>
      <c r="H120" s="110" t="s">
        <v>159</v>
      </c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8" customHeight="1">
      <c r="A121" s="52"/>
      <c r="B121" s="111" t="s">
        <v>441</v>
      </c>
      <c r="C121" s="130"/>
      <c r="D121" s="52"/>
      <c r="E121" s="108"/>
      <c r="F121" s="109"/>
      <c r="G121" s="109"/>
      <c r="H121" s="71" t="s">
        <v>442</v>
      </c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8" customHeight="1">
      <c r="A122" s="52"/>
      <c r="B122" s="52" t="s">
        <v>443</v>
      </c>
      <c r="C122" s="130"/>
      <c r="D122" s="52"/>
      <c r="E122" s="108"/>
      <c r="F122" s="108"/>
      <c r="G122" s="109"/>
      <c r="H122" s="110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8" customHeight="1">
      <c r="A123" s="52"/>
      <c r="B123" s="111" t="s">
        <v>444</v>
      </c>
      <c r="C123" s="112"/>
      <c r="D123" s="52"/>
      <c r="E123" s="131"/>
      <c r="F123" s="108"/>
      <c r="G123" s="109"/>
      <c r="H123" s="110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8" customHeight="1">
      <c r="A124" s="52"/>
      <c r="B124" s="111" t="s">
        <v>445</v>
      </c>
      <c r="C124" s="112"/>
      <c r="D124" s="52"/>
      <c r="E124" s="131"/>
      <c r="F124" s="108"/>
      <c r="G124" s="55"/>
      <c r="H124" s="5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8" customHeight="1">
      <c r="A125" s="52"/>
      <c r="B125" s="111" t="s">
        <v>446</v>
      </c>
      <c r="C125" s="112" t="s">
        <v>180</v>
      </c>
      <c r="D125" s="52" t="s">
        <v>391</v>
      </c>
      <c r="E125" s="131"/>
      <c r="F125" s="108"/>
      <c r="G125" s="64">
        <v>24139</v>
      </c>
      <c r="H125" s="110" t="s">
        <v>159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8" customHeight="1">
      <c r="A126" s="52"/>
      <c r="B126" s="132" t="s">
        <v>447</v>
      </c>
      <c r="C126" s="112" t="s">
        <v>180</v>
      </c>
      <c r="D126" s="52" t="s">
        <v>391</v>
      </c>
      <c r="E126" s="131"/>
      <c r="F126" s="108"/>
      <c r="G126" s="64">
        <v>24259</v>
      </c>
      <c r="H126" s="110" t="s">
        <v>159</v>
      </c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8" customHeight="1">
      <c r="A127" s="52"/>
      <c r="B127" s="132" t="s">
        <v>448</v>
      </c>
      <c r="C127" s="112"/>
      <c r="D127" s="52"/>
      <c r="E127" s="131"/>
      <c r="F127" s="108"/>
      <c r="G127" s="64"/>
      <c r="H127" s="110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8" customHeight="1">
      <c r="A128" s="52"/>
      <c r="B128" s="132" t="s">
        <v>449</v>
      </c>
      <c r="C128" s="112"/>
      <c r="D128" s="52"/>
      <c r="E128" s="131"/>
      <c r="F128" s="131"/>
      <c r="G128" s="55"/>
      <c r="H128" s="5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8" customHeight="1">
      <c r="A129" s="52"/>
      <c r="B129" s="132" t="s">
        <v>450</v>
      </c>
      <c r="C129" s="112" t="s">
        <v>180</v>
      </c>
      <c r="D129" s="52" t="s">
        <v>391</v>
      </c>
      <c r="E129" s="131"/>
      <c r="F129" s="131"/>
      <c r="G129" s="55" t="s">
        <v>451</v>
      </c>
      <c r="H129" s="110" t="s">
        <v>159</v>
      </c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8" customHeight="1">
      <c r="A130" s="52"/>
      <c r="B130" s="133" t="s">
        <v>452</v>
      </c>
      <c r="C130" s="112"/>
      <c r="D130" s="52"/>
      <c r="E130" s="108"/>
      <c r="F130" s="131"/>
      <c r="G130" s="55"/>
      <c r="H130" s="110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8" customHeight="1">
      <c r="A131" s="52"/>
      <c r="B131" s="52" t="s">
        <v>453</v>
      </c>
      <c r="C131" s="112"/>
      <c r="D131" s="52"/>
      <c r="E131" s="108"/>
      <c r="F131" s="131"/>
      <c r="G131" s="109"/>
      <c r="H131" s="71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8" customHeight="1">
      <c r="A132" s="52"/>
      <c r="B132" s="111" t="s">
        <v>454</v>
      </c>
      <c r="C132" s="112" t="s">
        <v>455</v>
      </c>
      <c r="D132" s="52"/>
      <c r="E132" s="108"/>
      <c r="F132" s="131" t="s">
        <v>275</v>
      </c>
      <c r="G132" s="55" t="s">
        <v>418</v>
      </c>
      <c r="H132" s="110" t="s">
        <v>159</v>
      </c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8" customHeight="1">
      <c r="A133" s="52"/>
      <c r="B133" s="111" t="s">
        <v>456</v>
      </c>
      <c r="C133" s="112" t="s">
        <v>180</v>
      </c>
      <c r="D133" s="52"/>
      <c r="E133" s="108"/>
      <c r="F133" s="131" t="s">
        <v>457</v>
      </c>
      <c r="G133" s="109"/>
      <c r="H133" s="55" t="s">
        <v>442</v>
      </c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8" customHeight="1">
      <c r="A134" s="52"/>
      <c r="B134" s="111" t="s">
        <v>458</v>
      </c>
      <c r="C134" s="52"/>
      <c r="D134" s="107"/>
      <c r="E134" s="52"/>
      <c r="F134" s="52"/>
      <c r="G134" s="55"/>
      <c r="H134" s="52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8" customHeight="1">
      <c r="A135" s="52"/>
      <c r="B135" s="133" t="s">
        <v>459</v>
      </c>
      <c r="C135" s="112" t="s">
        <v>180</v>
      </c>
      <c r="D135" s="112" t="s">
        <v>180</v>
      </c>
      <c r="E135" s="108"/>
      <c r="F135" s="52"/>
      <c r="G135" s="55" t="s">
        <v>418</v>
      </c>
      <c r="H135" s="110" t="s">
        <v>159</v>
      </c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8" customHeight="1">
      <c r="A136" s="52"/>
      <c r="B136" s="111" t="s">
        <v>460</v>
      </c>
      <c r="C136" s="112"/>
      <c r="D136" s="112"/>
      <c r="E136" s="108"/>
      <c r="F136" s="52"/>
      <c r="G136" s="109"/>
      <c r="H136" s="71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8" customHeight="1">
      <c r="A137" s="52"/>
      <c r="B137" s="111" t="s">
        <v>461</v>
      </c>
      <c r="C137" s="112"/>
      <c r="D137" s="112"/>
      <c r="E137" s="108"/>
      <c r="F137" s="109"/>
      <c r="G137" s="55"/>
      <c r="H137" s="110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8" customHeight="1">
      <c r="A138" s="52"/>
      <c r="B138" s="111" t="s">
        <v>462</v>
      </c>
      <c r="C138" s="112"/>
      <c r="D138" s="107"/>
      <c r="E138" s="108"/>
      <c r="F138" s="109"/>
      <c r="G138" s="109"/>
      <c r="H138" s="71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8" customHeight="1">
      <c r="A139" s="52"/>
      <c r="B139" s="57" t="s">
        <v>463</v>
      </c>
      <c r="C139" s="112"/>
      <c r="D139" s="112"/>
      <c r="E139" s="108"/>
      <c r="F139" s="109"/>
      <c r="G139" s="109"/>
      <c r="H139" s="71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8" customHeight="1">
      <c r="A140" s="52"/>
      <c r="B140" s="57" t="s">
        <v>464</v>
      </c>
      <c r="C140" s="112"/>
      <c r="D140" s="112"/>
      <c r="E140" s="134"/>
      <c r="F140" s="134"/>
      <c r="G140" s="134"/>
      <c r="H140" s="134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8" customHeight="1">
      <c r="A141" s="52"/>
      <c r="B141" s="106" t="s">
        <v>465</v>
      </c>
      <c r="C141" s="112"/>
      <c r="D141" s="112"/>
      <c r="E141" s="134"/>
      <c r="F141" s="134"/>
      <c r="G141" s="134"/>
      <c r="H141" s="134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8" customHeight="1">
      <c r="A142" s="52"/>
      <c r="B142" s="135" t="s">
        <v>466</v>
      </c>
      <c r="C142" s="55"/>
      <c r="D142" s="55"/>
      <c r="E142" s="52"/>
      <c r="F142" s="52"/>
      <c r="G142" s="55"/>
      <c r="H142" s="5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8" customHeight="1">
      <c r="A143" s="52"/>
      <c r="B143" s="135" t="s">
        <v>467</v>
      </c>
      <c r="C143" s="110"/>
      <c r="D143" s="110"/>
      <c r="E143" s="52"/>
      <c r="F143" s="116"/>
      <c r="G143" s="55"/>
      <c r="H143" s="110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8" customHeight="1">
      <c r="A144" s="52"/>
      <c r="B144" s="135" t="s">
        <v>468</v>
      </c>
      <c r="C144" s="136" t="s">
        <v>469</v>
      </c>
      <c r="D144" s="136" t="s">
        <v>180</v>
      </c>
      <c r="E144" s="52"/>
      <c r="F144" s="116" t="s">
        <v>235</v>
      </c>
      <c r="G144" s="64">
        <v>24167</v>
      </c>
      <c r="H144" s="110" t="s">
        <v>159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8" customHeight="1">
      <c r="A145" s="52"/>
      <c r="B145" s="57" t="s">
        <v>470</v>
      </c>
      <c r="C145" s="55"/>
      <c r="D145" s="55"/>
      <c r="E145" s="52"/>
      <c r="F145" s="116" t="s">
        <v>237</v>
      </c>
      <c r="G145" s="55"/>
      <c r="H145" s="5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8" customHeight="1">
      <c r="A146" s="52"/>
      <c r="B146" s="135" t="s">
        <v>471</v>
      </c>
      <c r="C146" s="112"/>
      <c r="D146" s="112"/>
      <c r="E146" s="134"/>
      <c r="F146" s="134"/>
      <c r="G146" s="134"/>
      <c r="H146" s="134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8" customHeight="1">
      <c r="A147" s="52"/>
      <c r="B147" s="135" t="s">
        <v>472</v>
      </c>
      <c r="C147" s="110" t="s">
        <v>180</v>
      </c>
      <c r="D147" s="55" t="s">
        <v>332</v>
      </c>
      <c r="E147" s="52"/>
      <c r="F147" s="52"/>
      <c r="G147" s="55" t="s">
        <v>473</v>
      </c>
      <c r="H147" s="55" t="s">
        <v>474</v>
      </c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8" customHeight="1">
      <c r="A148" s="52"/>
      <c r="B148" s="135" t="s">
        <v>475</v>
      </c>
      <c r="C148" s="55"/>
      <c r="D148" s="55"/>
      <c r="E148" s="52"/>
      <c r="F148" s="52"/>
      <c r="G148" s="55"/>
      <c r="H148" s="5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8" customHeight="1">
      <c r="A149" s="52"/>
      <c r="B149" s="135" t="s">
        <v>476</v>
      </c>
      <c r="C149" s="55" t="s">
        <v>477</v>
      </c>
      <c r="D149" s="110" t="s">
        <v>180</v>
      </c>
      <c r="E149" s="52"/>
      <c r="F149" s="52"/>
      <c r="G149" s="55" t="s">
        <v>473</v>
      </c>
      <c r="H149" s="55" t="s">
        <v>474</v>
      </c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8" customHeight="1">
      <c r="A150" s="52"/>
      <c r="B150" s="135" t="s">
        <v>478</v>
      </c>
      <c r="C150" s="52"/>
      <c r="D150" s="52"/>
      <c r="E150" s="52"/>
      <c r="F150" s="52"/>
      <c r="G150" s="55"/>
      <c r="H150" s="5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8" customHeight="1">
      <c r="A151" s="52"/>
      <c r="B151" s="135" t="s">
        <v>479</v>
      </c>
      <c r="C151" s="55" t="s">
        <v>480</v>
      </c>
      <c r="D151" s="110" t="s">
        <v>180</v>
      </c>
      <c r="E151" s="52"/>
      <c r="F151" s="116" t="s">
        <v>235</v>
      </c>
      <c r="G151" s="55" t="s">
        <v>473</v>
      </c>
      <c r="H151" s="55" t="s">
        <v>474</v>
      </c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8" customHeight="1">
      <c r="A152" s="52"/>
      <c r="B152" s="135" t="s">
        <v>481</v>
      </c>
      <c r="C152" s="110" t="s">
        <v>180</v>
      </c>
      <c r="D152" s="55" t="s">
        <v>332</v>
      </c>
      <c r="E152" s="52"/>
      <c r="F152" s="116" t="s">
        <v>237</v>
      </c>
      <c r="G152" s="137" t="s">
        <v>482</v>
      </c>
      <c r="H152" s="55" t="s">
        <v>474</v>
      </c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8" customHeight="1">
      <c r="A153" s="52"/>
      <c r="B153" s="135" t="s">
        <v>483</v>
      </c>
      <c r="C153" s="138" t="s">
        <v>484</v>
      </c>
      <c r="D153" s="55" t="s">
        <v>332</v>
      </c>
      <c r="E153" s="52"/>
      <c r="F153" s="52"/>
      <c r="G153" s="55" t="s">
        <v>473</v>
      </c>
      <c r="H153" s="55" t="s">
        <v>474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8" customHeight="1">
      <c r="A154" s="52"/>
      <c r="B154" s="135" t="s">
        <v>485</v>
      </c>
      <c r="C154" s="55"/>
      <c r="D154" s="55"/>
      <c r="E154" s="52"/>
      <c r="F154" s="52"/>
      <c r="G154" s="55"/>
      <c r="H154" s="5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8" customHeight="1">
      <c r="A155" s="52"/>
      <c r="B155" s="135" t="s">
        <v>486</v>
      </c>
      <c r="C155" s="110" t="s">
        <v>180</v>
      </c>
      <c r="D155" s="110" t="s">
        <v>180</v>
      </c>
      <c r="E155" s="55"/>
      <c r="F155" s="55"/>
      <c r="G155" s="55" t="s">
        <v>487</v>
      </c>
      <c r="H155" s="55" t="s">
        <v>474</v>
      </c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8" customHeight="1">
      <c r="A156" s="52"/>
      <c r="B156" s="135" t="s">
        <v>488</v>
      </c>
      <c r="C156" s="52"/>
      <c r="D156" s="52"/>
      <c r="E156" s="52"/>
      <c r="F156" s="52"/>
      <c r="G156" s="55"/>
      <c r="H156" s="5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8" customHeight="1">
      <c r="A157" s="52"/>
      <c r="B157" s="135" t="s">
        <v>489</v>
      </c>
      <c r="C157" s="52"/>
      <c r="D157" s="52"/>
      <c r="E157" s="52"/>
      <c r="F157" s="52"/>
      <c r="G157" s="55"/>
      <c r="H157" s="5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8" customHeight="1">
      <c r="A158" s="52"/>
      <c r="B158" s="135" t="s">
        <v>490</v>
      </c>
      <c r="C158" s="52"/>
      <c r="D158" s="52"/>
      <c r="E158" s="52"/>
      <c r="F158" s="52"/>
      <c r="G158" s="55"/>
      <c r="H158" s="5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8" customHeight="1">
      <c r="A159" s="52"/>
      <c r="B159" s="139" t="s">
        <v>491</v>
      </c>
      <c r="C159" s="137" t="s">
        <v>492</v>
      </c>
      <c r="D159" s="52"/>
      <c r="E159" s="52"/>
      <c r="F159" s="52"/>
      <c r="G159" s="140" t="s">
        <v>493</v>
      </c>
      <c r="H159" s="55" t="s">
        <v>117</v>
      </c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8" customHeight="1">
      <c r="A160" s="52"/>
      <c r="B160" s="71" t="s">
        <v>494</v>
      </c>
      <c r="C160" s="137"/>
      <c r="D160" s="137"/>
      <c r="E160" s="52"/>
      <c r="F160" s="52"/>
      <c r="G160" s="137" t="s">
        <v>495</v>
      </c>
      <c r="H160" s="55" t="s">
        <v>117</v>
      </c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8" customHeight="1">
      <c r="A161" s="52"/>
      <c r="B161" s="71" t="s">
        <v>496</v>
      </c>
      <c r="C161" s="141"/>
      <c r="D161" s="137"/>
      <c r="E161" s="52"/>
      <c r="F161" s="52"/>
      <c r="G161" s="137" t="s">
        <v>497</v>
      </c>
      <c r="H161" s="52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8" customHeight="1">
      <c r="A162" s="78"/>
      <c r="B162" s="78" t="s">
        <v>498</v>
      </c>
      <c r="C162" s="78"/>
      <c r="D162" s="78"/>
      <c r="E162" s="78"/>
      <c r="F162" s="78"/>
      <c r="G162" s="142"/>
      <c r="H162" s="78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8" customHeight="1">
      <c r="A163" s="25"/>
      <c r="B163" s="25"/>
      <c r="C163" s="345" t="s">
        <v>6</v>
      </c>
      <c r="D163" s="316"/>
      <c r="E163" s="143">
        <f>SUM(E25:E162)</f>
        <v>32625</v>
      </c>
      <c r="F163" s="144" t="s">
        <v>7</v>
      </c>
      <c r="G163" s="145"/>
      <c r="H163" s="146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8" customHeight="1">
      <c r="A164" s="25"/>
      <c r="B164" s="25"/>
      <c r="C164" s="25"/>
      <c r="D164" s="25"/>
      <c r="E164" s="25"/>
      <c r="F164" s="25"/>
      <c r="G164" s="27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8" customHeight="1">
      <c r="A165" s="25"/>
      <c r="B165" s="25"/>
      <c r="C165" s="25"/>
      <c r="D165" s="25"/>
      <c r="E165" s="25"/>
      <c r="F165" s="25"/>
      <c r="G165" s="27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8" customHeight="1">
      <c r="A166" s="25"/>
      <c r="B166" s="25"/>
      <c r="C166" s="25"/>
      <c r="D166" s="25"/>
      <c r="E166" s="25"/>
      <c r="F166" s="25"/>
      <c r="G166" s="27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8" customHeight="1">
      <c r="A167" s="25"/>
      <c r="B167" s="25"/>
      <c r="C167" s="25"/>
      <c r="D167" s="25"/>
      <c r="E167" s="25"/>
      <c r="F167" s="25"/>
      <c r="G167" s="27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8" customHeight="1">
      <c r="A168" s="25"/>
      <c r="B168" s="25"/>
      <c r="C168" s="25"/>
      <c r="D168" s="25"/>
      <c r="E168" s="25"/>
      <c r="F168" s="25"/>
      <c r="G168" s="27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8" customHeight="1">
      <c r="A169" s="25"/>
      <c r="B169" s="25"/>
      <c r="C169" s="25"/>
      <c r="D169" s="25"/>
      <c r="E169" s="25"/>
      <c r="F169" s="25"/>
      <c r="G169" s="27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8" customHeight="1">
      <c r="A170" s="25"/>
      <c r="B170" s="25"/>
      <c r="C170" s="25"/>
      <c r="D170" s="25"/>
      <c r="E170" s="25"/>
      <c r="F170" s="25"/>
      <c r="G170" s="27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8" customHeight="1">
      <c r="A171" s="25"/>
      <c r="B171" s="25"/>
      <c r="C171" s="25"/>
      <c r="D171" s="25"/>
      <c r="E171" s="25"/>
      <c r="F171" s="25"/>
      <c r="G171" s="27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8" customHeight="1">
      <c r="A172" s="25"/>
      <c r="B172" s="25"/>
      <c r="C172" s="25"/>
      <c r="D172" s="25"/>
      <c r="E172" s="25"/>
      <c r="F172" s="25"/>
      <c r="G172" s="27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8" customHeight="1">
      <c r="A173" s="25"/>
      <c r="B173" s="25"/>
      <c r="C173" s="25"/>
      <c r="D173" s="25"/>
      <c r="E173" s="25"/>
      <c r="F173" s="25"/>
      <c r="G173" s="27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8" customHeight="1">
      <c r="A174" s="25"/>
      <c r="B174" s="25"/>
      <c r="C174" s="25"/>
      <c r="D174" s="25"/>
      <c r="E174" s="25"/>
      <c r="F174" s="25"/>
      <c r="G174" s="27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8" customHeight="1">
      <c r="A175" s="25"/>
      <c r="B175" s="25"/>
      <c r="C175" s="25"/>
      <c r="D175" s="25"/>
      <c r="E175" s="25"/>
      <c r="F175" s="25"/>
      <c r="G175" s="27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8" customHeight="1">
      <c r="A176" s="25"/>
      <c r="B176" s="25"/>
      <c r="C176" s="25"/>
      <c r="D176" s="25"/>
      <c r="E176" s="25"/>
      <c r="F176" s="25"/>
      <c r="G176" s="27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8" customHeight="1">
      <c r="A177" s="25"/>
      <c r="B177" s="25"/>
      <c r="C177" s="25"/>
      <c r="D177" s="25"/>
      <c r="E177" s="25"/>
      <c r="F177" s="25"/>
      <c r="G177" s="27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8" customHeight="1">
      <c r="A178" s="25"/>
      <c r="B178" s="25"/>
      <c r="C178" s="25"/>
      <c r="D178" s="25"/>
      <c r="E178" s="25"/>
      <c r="F178" s="25"/>
      <c r="G178" s="27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8" customHeight="1">
      <c r="A179" s="25"/>
      <c r="B179" s="25"/>
      <c r="C179" s="25"/>
      <c r="D179" s="25"/>
      <c r="E179" s="25"/>
      <c r="F179" s="25"/>
      <c r="G179" s="27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8" customHeight="1">
      <c r="A180" s="25"/>
      <c r="B180" s="25"/>
      <c r="C180" s="25"/>
      <c r="D180" s="25"/>
      <c r="E180" s="25"/>
      <c r="F180" s="25"/>
      <c r="G180" s="27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8" customHeight="1">
      <c r="A181" s="25"/>
      <c r="B181" s="25"/>
      <c r="C181" s="25"/>
      <c r="D181" s="25"/>
      <c r="E181" s="25"/>
      <c r="F181" s="25"/>
      <c r="G181" s="27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8" customHeight="1">
      <c r="A182" s="25"/>
      <c r="B182" s="25"/>
      <c r="C182" s="25"/>
      <c r="D182" s="25"/>
      <c r="E182" s="25"/>
      <c r="F182" s="25"/>
      <c r="G182" s="27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8" customHeight="1">
      <c r="A183" s="25"/>
      <c r="B183" s="25"/>
      <c r="C183" s="25"/>
      <c r="D183" s="25"/>
      <c r="E183" s="25"/>
      <c r="F183" s="25"/>
      <c r="G183" s="27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8" customHeight="1">
      <c r="A184" s="25"/>
      <c r="B184" s="25"/>
      <c r="C184" s="25"/>
      <c r="D184" s="25"/>
      <c r="E184" s="25"/>
      <c r="F184" s="25"/>
      <c r="G184" s="27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8" customHeight="1">
      <c r="A185" s="25"/>
      <c r="B185" s="25"/>
      <c r="C185" s="25"/>
      <c r="D185" s="25"/>
      <c r="E185" s="25"/>
      <c r="F185" s="25"/>
      <c r="G185" s="27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8" customHeight="1">
      <c r="A186" s="25"/>
      <c r="B186" s="25"/>
      <c r="C186" s="25"/>
      <c r="D186" s="25"/>
      <c r="E186" s="25"/>
      <c r="F186" s="25"/>
      <c r="G186" s="27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8" customHeight="1">
      <c r="A187" s="25"/>
      <c r="B187" s="25"/>
      <c r="C187" s="25"/>
      <c r="D187" s="25"/>
      <c r="E187" s="25"/>
      <c r="F187" s="25"/>
      <c r="G187" s="27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8" customHeight="1">
      <c r="A188" s="25"/>
      <c r="B188" s="25"/>
      <c r="C188" s="25"/>
      <c r="D188" s="25"/>
      <c r="E188" s="25"/>
      <c r="F188" s="25"/>
      <c r="G188" s="27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8" customHeight="1">
      <c r="A189" s="25"/>
      <c r="B189" s="25"/>
      <c r="C189" s="25"/>
      <c r="D189" s="25"/>
      <c r="E189" s="25"/>
      <c r="F189" s="25"/>
      <c r="G189" s="27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8" customHeight="1">
      <c r="A190" s="25"/>
      <c r="B190" s="25"/>
      <c r="C190" s="25"/>
      <c r="D190" s="25"/>
      <c r="E190" s="25"/>
      <c r="F190" s="25"/>
      <c r="G190" s="27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8" customHeight="1">
      <c r="A191" s="25"/>
      <c r="B191" s="25"/>
      <c r="C191" s="25"/>
      <c r="D191" s="25"/>
      <c r="E191" s="25"/>
      <c r="F191" s="25"/>
      <c r="G191" s="27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8" customHeight="1">
      <c r="A192" s="25"/>
      <c r="B192" s="25"/>
      <c r="C192" s="25"/>
      <c r="D192" s="25"/>
      <c r="E192" s="25"/>
      <c r="F192" s="25"/>
      <c r="G192" s="27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8" customHeight="1">
      <c r="A193" s="25"/>
      <c r="B193" s="25"/>
      <c r="C193" s="25"/>
      <c r="D193" s="25"/>
      <c r="E193" s="25"/>
      <c r="F193" s="25"/>
      <c r="G193" s="27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8" customHeight="1">
      <c r="A194" s="25"/>
      <c r="B194" s="25"/>
      <c r="C194" s="25"/>
      <c r="D194" s="25"/>
      <c r="E194" s="25"/>
      <c r="F194" s="25"/>
      <c r="G194" s="27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8" customHeight="1">
      <c r="A195" s="25"/>
      <c r="B195" s="25"/>
      <c r="C195" s="25"/>
      <c r="D195" s="25"/>
      <c r="E195" s="25"/>
      <c r="F195" s="25"/>
      <c r="G195" s="27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8" customHeight="1">
      <c r="A196" s="25"/>
      <c r="B196" s="25"/>
      <c r="C196" s="25"/>
      <c r="D196" s="25"/>
      <c r="E196" s="25"/>
      <c r="F196" s="25"/>
      <c r="G196" s="27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8" customHeight="1">
      <c r="A197" s="25"/>
      <c r="B197" s="25"/>
      <c r="C197" s="25"/>
      <c r="D197" s="25"/>
      <c r="E197" s="25"/>
      <c r="F197" s="25"/>
      <c r="G197" s="27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8" customHeight="1">
      <c r="A198" s="25"/>
      <c r="B198" s="25"/>
      <c r="C198" s="25"/>
      <c r="D198" s="25"/>
      <c r="E198" s="25"/>
      <c r="F198" s="25"/>
      <c r="G198" s="27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8" customHeight="1">
      <c r="A199" s="25"/>
      <c r="B199" s="25"/>
      <c r="C199" s="25"/>
      <c r="D199" s="25"/>
      <c r="E199" s="25"/>
      <c r="F199" s="25"/>
      <c r="G199" s="27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8" customHeight="1">
      <c r="A200" s="25"/>
      <c r="B200" s="25"/>
      <c r="C200" s="25"/>
      <c r="D200" s="25"/>
      <c r="E200" s="25"/>
      <c r="F200" s="25"/>
      <c r="G200" s="27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8" customHeight="1">
      <c r="A201" s="25"/>
      <c r="B201" s="25"/>
      <c r="C201" s="25"/>
      <c r="D201" s="25"/>
      <c r="E201" s="25"/>
      <c r="F201" s="25"/>
      <c r="G201" s="27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8" customHeight="1">
      <c r="A202" s="25"/>
      <c r="B202" s="25"/>
      <c r="C202" s="25"/>
      <c r="D202" s="25"/>
      <c r="E202" s="25"/>
      <c r="F202" s="25"/>
      <c r="G202" s="27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8" customHeight="1">
      <c r="A203" s="25"/>
      <c r="B203" s="25"/>
      <c r="C203" s="25"/>
      <c r="D203" s="25"/>
      <c r="E203" s="25"/>
      <c r="F203" s="25"/>
      <c r="G203" s="27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8" customHeight="1">
      <c r="A204" s="25"/>
      <c r="B204" s="25"/>
      <c r="C204" s="25"/>
      <c r="D204" s="25"/>
      <c r="E204" s="25"/>
      <c r="F204" s="25"/>
      <c r="G204" s="27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8" customHeight="1">
      <c r="A205" s="25"/>
      <c r="B205" s="25"/>
      <c r="C205" s="25"/>
      <c r="D205" s="25"/>
      <c r="E205" s="25"/>
      <c r="F205" s="25"/>
      <c r="G205" s="27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8" customHeight="1">
      <c r="A206" s="25"/>
      <c r="B206" s="25"/>
      <c r="C206" s="25"/>
      <c r="D206" s="25"/>
      <c r="E206" s="25"/>
      <c r="F206" s="25"/>
      <c r="G206" s="27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8" customHeight="1">
      <c r="A207" s="25"/>
      <c r="B207" s="25"/>
      <c r="C207" s="25"/>
      <c r="D207" s="25"/>
      <c r="E207" s="25"/>
      <c r="F207" s="25"/>
      <c r="G207" s="27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8" customHeight="1">
      <c r="A208" s="25"/>
      <c r="B208" s="25"/>
      <c r="C208" s="25"/>
      <c r="D208" s="25"/>
      <c r="E208" s="25"/>
      <c r="F208" s="25"/>
      <c r="G208" s="27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8" customHeight="1">
      <c r="A209" s="25"/>
      <c r="B209" s="25"/>
      <c r="C209" s="25"/>
      <c r="D209" s="25"/>
      <c r="E209" s="25"/>
      <c r="F209" s="25"/>
      <c r="G209" s="27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8" customHeight="1">
      <c r="A210" s="25"/>
      <c r="B210" s="25"/>
      <c r="C210" s="25"/>
      <c r="D210" s="25"/>
      <c r="E210" s="25"/>
      <c r="F210" s="25"/>
      <c r="G210" s="27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8" customHeight="1">
      <c r="A211" s="25"/>
      <c r="B211" s="25"/>
      <c r="C211" s="25"/>
      <c r="D211" s="25"/>
      <c r="E211" s="25"/>
      <c r="F211" s="25"/>
      <c r="G211" s="27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8" customHeight="1">
      <c r="A212" s="25"/>
      <c r="B212" s="25"/>
      <c r="C212" s="25"/>
      <c r="D212" s="25"/>
      <c r="E212" s="25"/>
      <c r="F212" s="25"/>
      <c r="G212" s="27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8" customHeight="1">
      <c r="A213" s="25"/>
      <c r="B213" s="25"/>
      <c r="C213" s="25"/>
      <c r="D213" s="25"/>
      <c r="E213" s="25"/>
      <c r="F213" s="25"/>
      <c r="G213" s="27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8" customHeight="1">
      <c r="A214" s="25"/>
      <c r="B214" s="25"/>
      <c r="C214" s="25"/>
      <c r="D214" s="25"/>
      <c r="E214" s="25"/>
      <c r="F214" s="25"/>
      <c r="G214" s="27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8" customHeight="1">
      <c r="A215" s="25"/>
      <c r="B215" s="25"/>
      <c r="C215" s="25"/>
      <c r="D215" s="25"/>
      <c r="E215" s="25"/>
      <c r="F215" s="25"/>
      <c r="G215" s="27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8" customHeight="1">
      <c r="A216" s="25"/>
      <c r="B216" s="25"/>
      <c r="C216" s="25"/>
      <c r="D216" s="25"/>
      <c r="E216" s="25"/>
      <c r="F216" s="25"/>
      <c r="G216" s="27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8" customHeight="1">
      <c r="A217" s="25"/>
      <c r="B217" s="25"/>
      <c r="C217" s="25"/>
      <c r="D217" s="25"/>
      <c r="E217" s="25"/>
      <c r="F217" s="25"/>
      <c r="G217" s="27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8" customHeight="1">
      <c r="A218" s="25"/>
      <c r="B218" s="25"/>
      <c r="C218" s="25"/>
      <c r="D218" s="25"/>
      <c r="E218" s="25"/>
      <c r="F218" s="25"/>
      <c r="G218" s="27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8" customHeight="1">
      <c r="A219" s="25"/>
      <c r="B219" s="25"/>
      <c r="C219" s="25"/>
      <c r="D219" s="25"/>
      <c r="E219" s="25"/>
      <c r="F219" s="25"/>
      <c r="G219" s="27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8" customHeight="1">
      <c r="A220" s="25"/>
      <c r="B220" s="25"/>
      <c r="C220" s="25"/>
      <c r="D220" s="25"/>
      <c r="E220" s="25"/>
      <c r="F220" s="25"/>
      <c r="G220" s="27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8" customHeight="1">
      <c r="A221" s="25"/>
      <c r="B221" s="25"/>
      <c r="C221" s="25"/>
      <c r="D221" s="25"/>
      <c r="E221" s="25"/>
      <c r="F221" s="25"/>
      <c r="G221" s="27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8" customHeight="1">
      <c r="A222" s="25"/>
      <c r="B222" s="25"/>
      <c r="C222" s="25"/>
      <c r="D222" s="25"/>
      <c r="E222" s="25"/>
      <c r="F222" s="25"/>
      <c r="G222" s="27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8" customHeight="1">
      <c r="A223" s="25"/>
      <c r="B223" s="25"/>
      <c r="C223" s="25"/>
      <c r="D223" s="25"/>
      <c r="E223" s="25"/>
      <c r="F223" s="25"/>
      <c r="G223" s="27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8" customHeight="1">
      <c r="A224" s="25"/>
      <c r="B224" s="25"/>
      <c r="C224" s="25"/>
      <c r="D224" s="25"/>
      <c r="E224" s="25"/>
      <c r="F224" s="25"/>
      <c r="G224" s="27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8" customHeight="1">
      <c r="A225" s="25"/>
      <c r="B225" s="25"/>
      <c r="C225" s="25"/>
      <c r="D225" s="25"/>
      <c r="E225" s="25"/>
      <c r="F225" s="25"/>
      <c r="G225" s="27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8" customHeight="1">
      <c r="A226" s="25"/>
      <c r="B226" s="25"/>
      <c r="C226" s="25"/>
      <c r="D226" s="25"/>
      <c r="E226" s="25"/>
      <c r="F226" s="25"/>
      <c r="G226" s="27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8" customHeight="1">
      <c r="A227" s="25"/>
      <c r="B227" s="25"/>
      <c r="C227" s="25"/>
      <c r="D227" s="25"/>
      <c r="E227" s="25"/>
      <c r="F227" s="25"/>
      <c r="G227" s="27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8" customHeight="1">
      <c r="A228" s="25"/>
      <c r="B228" s="25"/>
      <c r="C228" s="25"/>
      <c r="D228" s="25"/>
      <c r="E228" s="25"/>
      <c r="F228" s="25"/>
      <c r="G228" s="27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8" customHeight="1">
      <c r="A229" s="25"/>
      <c r="B229" s="25"/>
      <c r="C229" s="25"/>
      <c r="D229" s="25"/>
      <c r="E229" s="25"/>
      <c r="F229" s="25"/>
      <c r="G229" s="27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8" customHeight="1">
      <c r="A230" s="25"/>
      <c r="B230" s="25"/>
      <c r="C230" s="25"/>
      <c r="D230" s="25"/>
      <c r="E230" s="25"/>
      <c r="F230" s="25"/>
      <c r="G230" s="27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8" customHeight="1">
      <c r="A231" s="25"/>
      <c r="B231" s="25"/>
      <c r="C231" s="25"/>
      <c r="D231" s="25"/>
      <c r="E231" s="25"/>
      <c r="F231" s="25"/>
      <c r="G231" s="27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8" customHeight="1">
      <c r="A232" s="25"/>
      <c r="B232" s="25"/>
      <c r="C232" s="25"/>
      <c r="D232" s="25"/>
      <c r="E232" s="25"/>
      <c r="F232" s="25"/>
      <c r="G232" s="27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8" customHeight="1">
      <c r="A233" s="25"/>
      <c r="B233" s="25"/>
      <c r="C233" s="25"/>
      <c r="D233" s="25"/>
      <c r="E233" s="25"/>
      <c r="F233" s="25"/>
      <c r="G233" s="27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8" customHeight="1">
      <c r="A234" s="25"/>
      <c r="B234" s="25"/>
      <c r="C234" s="25"/>
      <c r="D234" s="25"/>
      <c r="E234" s="25"/>
      <c r="F234" s="25"/>
      <c r="G234" s="27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8" customHeight="1">
      <c r="A235" s="25"/>
      <c r="B235" s="25"/>
      <c r="C235" s="25"/>
      <c r="D235" s="25"/>
      <c r="E235" s="25"/>
      <c r="F235" s="25"/>
      <c r="G235" s="27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8" customHeight="1">
      <c r="A236" s="25"/>
      <c r="B236" s="25"/>
      <c r="C236" s="25"/>
      <c r="D236" s="25"/>
      <c r="E236" s="25"/>
      <c r="F236" s="25"/>
      <c r="G236" s="27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8" customHeight="1">
      <c r="A237" s="25"/>
      <c r="B237" s="25"/>
      <c r="C237" s="25"/>
      <c r="D237" s="25"/>
      <c r="E237" s="25"/>
      <c r="F237" s="25"/>
      <c r="G237" s="27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8" customHeight="1">
      <c r="A238" s="25"/>
      <c r="B238" s="25"/>
      <c r="C238" s="25"/>
      <c r="D238" s="25"/>
      <c r="E238" s="25"/>
      <c r="F238" s="25"/>
      <c r="G238" s="27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8" customHeight="1">
      <c r="A239" s="25"/>
      <c r="B239" s="25"/>
      <c r="C239" s="25"/>
      <c r="D239" s="25"/>
      <c r="E239" s="25"/>
      <c r="F239" s="25"/>
      <c r="G239" s="27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8" customHeight="1">
      <c r="A240" s="25"/>
      <c r="B240" s="25"/>
      <c r="C240" s="25"/>
      <c r="D240" s="25"/>
      <c r="E240" s="25"/>
      <c r="F240" s="25"/>
      <c r="G240" s="27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8" customHeight="1">
      <c r="A241" s="25"/>
      <c r="B241" s="25"/>
      <c r="C241" s="25"/>
      <c r="D241" s="25"/>
      <c r="E241" s="25"/>
      <c r="F241" s="25"/>
      <c r="G241" s="27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8" customHeight="1">
      <c r="A242" s="25"/>
      <c r="B242" s="25"/>
      <c r="C242" s="25"/>
      <c r="D242" s="25"/>
      <c r="E242" s="25"/>
      <c r="F242" s="25"/>
      <c r="G242" s="27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8" customHeight="1">
      <c r="A243" s="25"/>
      <c r="B243" s="25"/>
      <c r="C243" s="25"/>
      <c r="D243" s="25"/>
      <c r="E243" s="25"/>
      <c r="F243" s="25"/>
      <c r="G243" s="27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8" customHeight="1">
      <c r="A244" s="25"/>
      <c r="B244" s="25"/>
      <c r="C244" s="25"/>
      <c r="D244" s="25"/>
      <c r="E244" s="25"/>
      <c r="F244" s="25"/>
      <c r="G244" s="27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8" customHeight="1">
      <c r="A245" s="25"/>
      <c r="B245" s="25"/>
      <c r="C245" s="25"/>
      <c r="D245" s="25"/>
      <c r="E245" s="25"/>
      <c r="F245" s="25"/>
      <c r="G245" s="27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8" customHeight="1">
      <c r="A246" s="25"/>
      <c r="B246" s="25"/>
      <c r="C246" s="25"/>
      <c r="D246" s="25"/>
      <c r="E246" s="25"/>
      <c r="F246" s="25"/>
      <c r="G246" s="27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8" customHeight="1">
      <c r="A247" s="25"/>
      <c r="B247" s="25"/>
      <c r="C247" s="25"/>
      <c r="D247" s="25"/>
      <c r="E247" s="25"/>
      <c r="F247" s="25"/>
      <c r="G247" s="27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8" customHeight="1">
      <c r="A248" s="25"/>
      <c r="B248" s="25"/>
      <c r="C248" s="25"/>
      <c r="D248" s="25"/>
      <c r="E248" s="25"/>
      <c r="F248" s="25"/>
      <c r="G248" s="27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8" customHeight="1">
      <c r="A249" s="25"/>
      <c r="B249" s="25"/>
      <c r="C249" s="25"/>
      <c r="D249" s="25"/>
      <c r="E249" s="25"/>
      <c r="F249" s="25"/>
      <c r="G249" s="27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8" customHeight="1">
      <c r="A250" s="25"/>
      <c r="B250" s="25"/>
      <c r="C250" s="25"/>
      <c r="D250" s="25"/>
      <c r="E250" s="25"/>
      <c r="F250" s="25"/>
      <c r="G250" s="27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8" customHeight="1">
      <c r="A251" s="25"/>
      <c r="B251" s="25"/>
      <c r="C251" s="25"/>
      <c r="D251" s="25"/>
      <c r="E251" s="25"/>
      <c r="F251" s="25"/>
      <c r="G251" s="27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8" customHeight="1">
      <c r="A252" s="25"/>
      <c r="B252" s="25"/>
      <c r="C252" s="25"/>
      <c r="D252" s="25"/>
      <c r="E252" s="25"/>
      <c r="F252" s="25"/>
      <c r="G252" s="27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8" customHeight="1">
      <c r="A253" s="25"/>
      <c r="B253" s="25"/>
      <c r="C253" s="25"/>
      <c r="D253" s="25"/>
      <c r="E253" s="25"/>
      <c r="F253" s="25"/>
      <c r="G253" s="27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8" customHeight="1">
      <c r="A254" s="25"/>
      <c r="B254" s="25"/>
      <c r="C254" s="25"/>
      <c r="D254" s="25"/>
      <c r="E254" s="25"/>
      <c r="F254" s="25"/>
      <c r="G254" s="27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8" customHeight="1">
      <c r="A255" s="25"/>
      <c r="B255" s="25"/>
      <c r="C255" s="25"/>
      <c r="D255" s="25"/>
      <c r="E255" s="25"/>
      <c r="F255" s="25"/>
      <c r="G255" s="27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8" customHeight="1">
      <c r="A256" s="25"/>
      <c r="B256" s="25"/>
      <c r="C256" s="25"/>
      <c r="D256" s="25"/>
      <c r="E256" s="25"/>
      <c r="F256" s="25"/>
      <c r="G256" s="27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8" customHeight="1">
      <c r="A257" s="25"/>
      <c r="B257" s="25"/>
      <c r="C257" s="25"/>
      <c r="D257" s="25"/>
      <c r="E257" s="25"/>
      <c r="F257" s="25"/>
      <c r="G257" s="27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8" customHeight="1">
      <c r="A258" s="25"/>
      <c r="B258" s="25"/>
      <c r="C258" s="25"/>
      <c r="D258" s="25"/>
      <c r="E258" s="25"/>
      <c r="F258" s="25"/>
      <c r="G258" s="27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8" customHeight="1">
      <c r="A259" s="25"/>
      <c r="B259" s="25"/>
      <c r="C259" s="25"/>
      <c r="D259" s="25"/>
      <c r="E259" s="25"/>
      <c r="F259" s="25"/>
      <c r="G259" s="27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8" customHeight="1">
      <c r="A260" s="25"/>
      <c r="B260" s="25"/>
      <c r="C260" s="25"/>
      <c r="D260" s="25"/>
      <c r="E260" s="25"/>
      <c r="F260" s="25"/>
      <c r="G260" s="27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8" customHeight="1">
      <c r="A261" s="25"/>
      <c r="B261" s="25"/>
      <c r="C261" s="25"/>
      <c r="D261" s="25"/>
      <c r="E261" s="25"/>
      <c r="F261" s="25"/>
      <c r="G261" s="27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8" customHeight="1">
      <c r="A262" s="25"/>
      <c r="B262" s="25"/>
      <c r="C262" s="25"/>
      <c r="D262" s="25"/>
      <c r="E262" s="25"/>
      <c r="F262" s="25"/>
      <c r="G262" s="27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8" customHeight="1">
      <c r="A263" s="25"/>
      <c r="B263" s="25"/>
      <c r="C263" s="25"/>
      <c r="D263" s="25"/>
      <c r="E263" s="25"/>
      <c r="F263" s="25"/>
      <c r="G263" s="27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8" customHeight="1">
      <c r="A264" s="25"/>
      <c r="B264" s="25"/>
      <c r="C264" s="25"/>
      <c r="D264" s="25"/>
      <c r="E264" s="25"/>
      <c r="F264" s="25"/>
      <c r="G264" s="27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8" customHeight="1">
      <c r="A265" s="25"/>
      <c r="B265" s="25"/>
      <c r="C265" s="25"/>
      <c r="D265" s="25"/>
      <c r="E265" s="25"/>
      <c r="F265" s="25"/>
      <c r="G265" s="27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8" customHeight="1">
      <c r="A266" s="25"/>
      <c r="B266" s="25"/>
      <c r="C266" s="25"/>
      <c r="D266" s="25"/>
      <c r="E266" s="25"/>
      <c r="F266" s="25"/>
      <c r="G266" s="27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8" customHeight="1">
      <c r="A267" s="25"/>
      <c r="B267" s="25"/>
      <c r="C267" s="25"/>
      <c r="D267" s="25"/>
      <c r="E267" s="25"/>
      <c r="F267" s="25"/>
      <c r="G267" s="27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8" customHeight="1">
      <c r="A268" s="25"/>
      <c r="B268" s="25"/>
      <c r="C268" s="25"/>
      <c r="D268" s="25"/>
      <c r="E268" s="25"/>
      <c r="F268" s="25"/>
      <c r="G268" s="27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8" customHeight="1">
      <c r="A269" s="25"/>
      <c r="B269" s="25"/>
      <c r="C269" s="25"/>
      <c r="D269" s="25"/>
      <c r="E269" s="25"/>
      <c r="F269" s="25"/>
      <c r="G269" s="27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8" customHeight="1">
      <c r="A270" s="25"/>
      <c r="B270" s="25"/>
      <c r="C270" s="25"/>
      <c r="D270" s="25"/>
      <c r="E270" s="25"/>
      <c r="F270" s="25"/>
      <c r="G270" s="27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8" customHeight="1">
      <c r="A271" s="25"/>
      <c r="B271" s="25"/>
      <c r="C271" s="25"/>
      <c r="D271" s="25"/>
      <c r="E271" s="25"/>
      <c r="F271" s="25"/>
      <c r="G271" s="27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8" customHeight="1">
      <c r="A272" s="25"/>
      <c r="B272" s="25"/>
      <c r="C272" s="25"/>
      <c r="D272" s="25"/>
      <c r="E272" s="25"/>
      <c r="F272" s="25"/>
      <c r="G272" s="27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8" customHeight="1">
      <c r="A273" s="25"/>
      <c r="B273" s="25"/>
      <c r="C273" s="25"/>
      <c r="D273" s="25"/>
      <c r="E273" s="25"/>
      <c r="F273" s="25"/>
      <c r="G273" s="27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8" customHeight="1">
      <c r="A274" s="25"/>
      <c r="B274" s="25"/>
      <c r="C274" s="25"/>
      <c r="D274" s="25"/>
      <c r="E274" s="25"/>
      <c r="F274" s="25"/>
      <c r="G274" s="27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8" customHeight="1">
      <c r="A275" s="25"/>
      <c r="B275" s="25"/>
      <c r="C275" s="25"/>
      <c r="D275" s="25"/>
      <c r="E275" s="25"/>
      <c r="F275" s="25"/>
      <c r="G275" s="27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8" customHeight="1">
      <c r="A276" s="25"/>
      <c r="B276" s="25"/>
      <c r="C276" s="25"/>
      <c r="D276" s="25"/>
      <c r="E276" s="25"/>
      <c r="F276" s="25"/>
      <c r="G276" s="27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8" customHeight="1">
      <c r="A277" s="25"/>
      <c r="B277" s="25"/>
      <c r="C277" s="25"/>
      <c r="D277" s="25"/>
      <c r="E277" s="25"/>
      <c r="F277" s="25"/>
      <c r="G277" s="27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8" customHeight="1">
      <c r="A278" s="25"/>
      <c r="B278" s="25"/>
      <c r="C278" s="25"/>
      <c r="D278" s="25"/>
      <c r="E278" s="25"/>
      <c r="F278" s="25"/>
      <c r="G278" s="27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8" customHeight="1">
      <c r="A279" s="25"/>
      <c r="B279" s="25"/>
      <c r="C279" s="25"/>
      <c r="D279" s="25"/>
      <c r="E279" s="25"/>
      <c r="F279" s="25"/>
      <c r="G279" s="27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8" customHeight="1">
      <c r="A280" s="25"/>
      <c r="B280" s="25"/>
      <c r="C280" s="25"/>
      <c r="D280" s="25"/>
      <c r="E280" s="25"/>
      <c r="F280" s="25"/>
      <c r="G280" s="27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8" customHeight="1">
      <c r="A281" s="25"/>
      <c r="B281" s="25"/>
      <c r="C281" s="25"/>
      <c r="D281" s="25"/>
      <c r="E281" s="25"/>
      <c r="F281" s="25"/>
      <c r="G281" s="27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8" customHeight="1">
      <c r="A282" s="25"/>
      <c r="B282" s="25"/>
      <c r="C282" s="25"/>
      <c r="D282" s="25"/>
      <c r="E282" s="25"/>
      <c r="F282" s="25"/>
      <c r="G282" s="27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8" customHeight="1">
      <c r="A283" s="25"/>
      <c r="B283" s="25"/>
      <c r="C283" s="25"/>
      <c r="D283" s="25"/>
      <c r="E283" s="25"/>
      <c r="F283" s="25"/>
      <c r="G283" s="27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8" customHeight="1">
      <c r="A284" s="25"/>
      <c r="B284" s="25"/>
      <c r="C284" s="25"/>
      <c r="D284" s="25"/>
      <c r="E284" s="25"/>
      <c r="F284" s="25"/>
      <c r="G284" s="27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8" customHeight="1">
      <c r="A285" s="25"/>
      <c r="B285" s="25"/>
      <c r="C285" s="25"/>
      <c r="D285" s="25"/>
      <c r="E285" s="25"/>
      <c r="F285" s="25"/>
      <c r="G285" s="27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8" customHeight="1">
      <c r="A286" s="25"/>
      <c r="B286" s="25"/>
      <c r="C286" s="25"/>
      <c r="D286" s="25"/>
      <c r="E286" s="25"/>
      <c r="F286" s="25"/>
      <c r="G286" s="27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8" customHeight="1">
      <c r="A287" s="25"/>
      <c r="B287" s="25"/>
      <c r="C287" s="25"/>
      <c r="D287" s="25"/>
      <c r="E287" s="25"/>
      <c r="F287" s="25"/>
      <c r="G287" s="27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8" customHeight="1">
      <c r="A288" s="25"/>
      <c r="B288" s="25"/>
      <c r="C288" s="25"/>
      <c r="D288" s="25"/>
      <c r="E288" s="25"/>
      <c r="F288" s="25"/>
      <c r="G288" s="27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8" customHeight="1">
      <c r="A289" s="25"/>
      <c r="B289" s="25"/>
      <c r="C289" s="25"/>
      <c r="D289" s="25"/>
      <c r="E289" s="25"/>
      <c r="F289" s="25"/>
      <c r="G289" s="27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8" customHeight="1">
      <c r="A290" s="25"/>
      <c r="B290" s="25"/>
      <c r="C290" s="25"/>
      <c r="D290" s="25"/>
      <c r="E290" s="25"/>
      <c r="F290" s="25"/>
      <c r="G290" s="27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8" customHeight="1">
      <c r="A291" s="25"/>
      <c r="B291" s="25"/>
      <c r="C291" s="25"/>
      <c r="D291" s="25"/>
      <c r="E291" s="25"/>
      <c r="F291" s="25"/>
      <c r="G291" s="27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8" customHeight="1">
      <c r="A292" s="25"/>
      <c r="B292" s="25"/>
      <c r="C292" s="25"/>
      <c r="D292" s="25"/>
      <c r="E292" s="25"/>
      <c r="F292" s="25"/>
      <c r="G292" s="27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8" customHeight="1">
      <c r="A293" s="25"/>
      <c r="B293" s="25"/>
      <c r="C293" s="25"/>
      <c r="D293" s="25"/>
      <c r="E293" s="25"/>
      <c r="F293" s="25"/>
      <c r="G293" s="27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8" customHeight="1">
      <c r="A294" s="25"/>
      <c r="B294" s="25"/>
      <c r="C294" s="25"/>
      <c r="D294" s="25"/>
      <c r="E294" s="25"/>
      <c r="F294" s="25"/>
      <c r="G294" s="27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8" customHeight="1">
      <c r="A295" s="25"/>
      <c r="B295" s="25"/>
      <c r="C295" s="25"/>
      <c r="D295" s="25"/>
      <c r="E295" s="25"/>
      <c r="F295" s="25"/>
      <c r="G295" s="27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8" customHeight="1">
      <c r="A296" s="25"/>
      <c r="B296" s="25"/>
      <c r="C296" s="25"/>
      <c r="D296" s="25"/>
      <c r="E296" s="25"/>
      <c r="F296" s="25"/>
      <c r="G296" s="27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8" customHeight="1">
      <c r="A297" s="25"/>
      <c r="B297" s="25"/>
      <c r="C297" s="25"/>
      <c r="D297" s="25"/>
      <c r="E297" s="25"/>
      <c r="F297" s="25"/>
      <c r="G297" s="27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8" customHeight="1">
      <c r="A298" s="25"/>
      <c r="B298" s="25"/>
      <c r="C298" s="25"/>
      <c r="D298" s="25"/>
      <c r="E298" s="25"/>
      <c r="F298" s="25"/>
      <c r="G298" s="27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8" customHeight="1">
      <c r="A299" s="25"/>
      <c r="B299" s="25"/>
      <c r="C299" s="25"/>
      <c r="D299" s="25"/>
      <c r="E299" s="25"/>
      <c r="F299" s="25"/>
      <c r="G299" s="27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8" customHeight="1">
      <c r="A300" s="25"/>
      <c r="B300" s="25"/>
      <c r="C300" s="25"/>
      <c r="D300" s="25"/>
      <c r="E300" s="25"/>
      <c r="F300" s="25"/>
      <c r="G300" s="27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8" customHeight="1">
      <c r="A301" s="25"/>
      <c r="B301" s="25"/>
      <c r="C301" s="25"/>
      <c r="D301" s="25"/>
      <c r="E301" s="25"/>
      <c r="F301" s="25"/>
      <c r="G301" s="27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8" customHeight="1">
      <c r="A302" s="25"/>
      <c r="B302" s="25"/>
      <c r="C302" s="25"/>
      <c r="D302" s="25"/>
      <c r="E302" s="25"/>
      <c r="F302" s="25"/>
      <c r="G302" s="27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8" customHeight="1">
      <c r="A303" s="25"/>
      <c r="B303" s="25"/>
      <c r="C303" s="25"/>
      <c r="D303" s="25"/>
      <c r="E303" s="25"/>
      <c r="F303" s="25"/>
      <c r="G303" s="27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8" customHeight="1">
      <c r="A304" s="25"/>
      <c r="B304" s="25"/>
      <c r="C304" s="25"/>
      <c r="D304" s="25"/>
      <c r="E304" s="25"/>
      <c r="F304" s="25"/>
      <c r="G304" s="27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8" customHeight="1">
      <c r="A305" s="25"/>
      <c r="B305" s="25"/>
      <c r="C305" s="25"/>
      <c r="D305" s="25"/>
      <c r="E305" s="25"/>
      <c r="F305" s="25"/>
      <c r="G305" s="27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8" customHeight="1">
      <c r="A306" s="25"/>
      <c r="B306" s="25"/>
      <c r="C306" s="25"/>
      <c r="D306" s="25"/>
      <c r="E306" s="25"/>
      <c r="F306" s="25"/>
      <c r="G306" s="27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8" customHeight="1">
      <c r="A307" s="25"/>
      <c r="B307" s="25"/>
      <c r="C307" s="25"/>
      <c r="D307" s="25"/>
      <c r="E307" s="25"/>
      <c r="F307" s="25"/>
      <c r="G307" s="27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8" customHeight="1">
      <c r="A308" s="25"/>
      <c r="B308" s="25"/>
      <c r="C308" s="25"/>
      <c r="D308" s="25"/>
      <c r="E308" s="25"/>
      <c r="F308" s="25"/>
      <c r="G308" s="27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8" customHeight="1">
      <c r="A309" s="25"/>
      <c r="B309" s="25"/>
      <c r="C309" s="25"/>
      <c r="D309" s="25"/>
      <c r="E309" s="25"/>
      <c r="F309" s="25"/>
      <c r="G309" s="27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8" customHeight="1">
      <c r="A310" s="25"/>
      <c r="B310" s="25"/>
      <c r="C310" s="25"/>
      <c r="D310" s="25"/>
      <c r="E310" s="25"/>
      <c r="F310" s="25"/>
      <c r="G310" s="27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8" customHeight="1">
      <c r="A311" s="25"/>
      <c r="B311" s="25"/>
      <c r="C311" s="25"/>
      <c r="D311" s="25"/>
      <c r="E311" s="25"/>
      <c r="F311" s="25"/>
      <c r="G311" s="27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8" customHeight="1">
      <c r="A312" s="25"/>
      <c r="B312" s="25"/>
      <c r="C312" s="25"/>
      <c r="D312" s="25"/>
      <c r="E312" s="25"/>
      <c r="F312" s="25"/>
      <c r="G312" s="27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8" customHeight="1">
      <c r="A313" s="25"/>
      <c r="B313" s="25"/>
      <c r="C313" s="25"/>
      <c r="D313" s="25"/>
      <c r="E313" s="25"/>
      <c r="F313" s="25"/>
      <c r="G313" s="27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8" customHeight="1">
      <c r="A314" s="25"/>
      <c r="B314" s="25"/>
      <c r="C314" s="25"/>
      <c r="D314" s="25"/>
      <c r="E314" s="25"/>
      <c r="F314" s="25"/>
      <c r="G314" s="27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8" customHeight="1">
      <c r="A315" s="25"/>
      <c r="B315" s="25"/>
      <c r="C315" s="25"/>
      <c r="D315" s="25"/>
      <c r="E315" s="25"/>
      <c r="F315" s="25"/>
      <c r="G315" s="27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8" customHeight="1">
      <c r="A316" s="25"/>
      <c r="B316" s="25"/>
      <c r="C316" s="25"/>
      <c r="D316" s="25"/>
      <c r="E316" s="25"/>
      <c r="F316" s="25"/>
      <c r="G316" s="27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8" customHeight="1">
      <c r="A317" s="25"/>
      <c r="B317" s="25"/>
      <c r="C317" s="25"/>
      <c r="D317" s="25"/>
      <c r="E317" s="25"/>
      <c r="F317" s="25"/>
      <c r="G317" s="27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8" customHeight="1">
      <c r="A318" s="25"/>
      <c r="B318" s="25"/>
      <c r="C318" s="25"/>
      <c r="D318" s="25"/>
      <c r="E318" s="25"/>
      <c r="F318" s="25"/>
      <c r="G318" s="27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8" customHeight="1">
      <c r="A319" s="25"/>
      <c r="B319" s="25"/>
      <c r="C319" s="25"/>
      <c r="D319" s="25"/>
      <c r="E319" s="25"/>
      <c r="F319" s="25"/>
      <c r="G319" s="27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8" customHeight="1">
      <c r="A320" s="25"/>
      <c r="B320" s="25"/>
      <c r="C320" s="25"/>
      <c r="D320" s="25"/>
      <c r="E320" s="25"/>
      <c r="F320" s="25"/>
      <c r="G320" s="27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8" customHeight="1">
      <c r="A321" s="25"/>
      <c r="B321" s="25"/>
      <c r="C321" s="25"/>
      <c r="D321" s="25"/>
      <c r="E321" s="25"/>
      <c r="F321" s="25"/>
      <c r="G321" s="27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8" customHeight="1">
      <c r="A322" s="25"/>
      <c r="B322" s="25"/>
      <c r="C322" s="25"/>
      <c r="D322" s="25"/>
      <c r="E322" s="25"/>
      <c r="F322" s="25"/>
      <c r="G322" s="27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8" customHeight="1">
      <c r="A323" s="25"/>
      <c r="B323" s="25"/>
      <c r="C323" s="25"/>
      <c r="D323" s="25"/>
      <c r="E323" s="25"/>
      <c r="F323" s="25"/>
      <c r="G323" s="27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8" customHeight="1">
      <c r="A324" s="25"/>
      <c r="B324" s="25"/>
      <c r="C324" s="25"/>
      <c r="D324" s="25"/>
      <c r="E324" s="25"/>
      <c r="F324" s="25"/>
      <c r="G324" s="27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8" customHeight="1">
      <c r="A325" s="25"/>
      <c r="B325" s="25"/>
      <c r="C325" s="25"/>
      <c r="D325" s="25"/>
      <c r="E325" s="25"/>
      <c r="F325" s="25"/>
      <c r="G325" s="27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8" customHeight="1">
      <c r="A326" s="25"/>
      <c r="B326" s="25"/>
      <c r="C326" s="25"/>
      <c r="D326" s="25"/>
      <c r="E326" s="25"/>
      <c r="F326" s="25"/>
      <c r="G326" s="27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8" customHeight="1">
      <c r="A327" s="25"/>
      <c r="B327" s="25"/>
      <c r="C327" s="25"/>
      <c r="D327" s="25"/>
      <c r="E327" s="25"/>
      <c r="F327" s="25"/>
      <c r="G327" s="27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8" customHeight="1">
      <c r="A328" s="25"/>
      <c r="B328" s="25"/>
      <c r="C328" s="25"/>
      <c r="D328" s="25"/>
      <c r="E328" s="25"/>
      <c r="F328" s="25"/>
      <c r="G328" s="27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8" customHeight="1">
      <c r="A329" s="25"/>
      <c r="B329" s="25"/>
      <c r="C329" s="25"/>
      <c r="D329" s="25"/>
      <c r="E329" s="25"/>
      <c r="F329" s="25"/>
      <c r="G329" s="27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8" customHeight="1">
      <c r="A330" s="25"/>
      <c r="B330" s="25"/>
      <c r="C330" s="25"/>
      <c r="D330" s="25"/>
      <c r="E330" s="25"/>
      <c r="F330" s="25"/>
      <c r="G330" s="27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8" customHeight="1">
      <c r="A331" s="25"/>
      <c r="B331" s="25"/>
      <c r="C331" s="25"/>
      <c r="D331" s="25"/>
      <c r="E331" s="25"/>
      <c r="F331" s="25"/>
      <c r="G331" s="27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8" customHeight="1">
      <c r="A332" s="25"/>
      <c r="B332" s="25"/>
      <c r="C332" s="25"/>
      <c r="D332" s="25"/>
      <c r="E332" s="25"/>
      <c r="F332" s="25"/>
      <c r="G332" s="27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8" customHeight="1">
      <c r="A333" s="25"/>
      <c r="B333" s="25"/>
      <c r="C333" s="25"/>
      <c r="D333" s="25"/>
      <c r="E333" s="25"/>
      <c r="F333" s="25"/>
      <c r="G333" s="27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8" customHeight="1">
      <c r="A334" s="25"/>
      <c r="B334" s="25"/>
      <c r="C334" s="25"/>
      <c r="D334" s="25"/>
      <c r="E334" s="25"/>
      <c r="F334" s="25"/>
      <c r="G334" s="27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8" customHeight="1">
      <c r="A335" s="25"/>
      <c r="B335" s="25"/>
      <c r="C335" s="25"/>
      <c r="D335" s="25"/>
      <c r="E335" s="25"/>
      <c r="F335" s="25"/>
      <c r="G335" s="27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8" customHeight="1">
      <c r="A336" s="25"/>
      <c r="B336" s="25"/>
      <c r="C336" s="25"/>
      <c r="D336" s="25"/>
      <c r="E336" s="25"/>
      <c r="F336" s="25"/>
      <c r="G336" s="27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8" customHeight="1">
      <c r="A337" s="25"/>
      <c r="B337" s="25"/>
      <c r="C337" s="25"/>
      <c r="D337" s="25"/>
      <c r="E337" s="25"/>
      <c r="F337" s="25"/>
      <c r="G337" s="27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8" customHeight="1">
      <c r="A338" s="25"/>
      <c r="B338" s="25"/>
      <c r="C338" s="25"/>
      <c r="D338" s="25"/>
      <c r="E338" s="25"/>
      <c r="F338" s="25"/>
      <c r="G338" s="27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8" customHeight="1">
      <c r="A339" s="25"/>
      <c r="B339" s="25"/>
      <c r="C339" s="25"/>
      <c r="D339" s="25"/>
      <c r="E339" s="25"/>
      <c r="F339" s="25"/>
      <c r="G339" s="27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8" customHeight="1">
      <c r="A340" s="25"/>
      <c r="B340" s="25"/>
      <c r="C340" s="25"/>
      <c r="D340" s="25"/>
      <c r="E340" s="25"/>
      <c r="F340" s="25"/>
      <c r="G340" s="27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8" customHeight="1">
      <c r="A341" s="25"/>
      <c r="B341" s="25"/>
      <c r="C341" s="25"/>
      <c r="D341" s="25"/>
      <c r="E341" s="25"/>
      <c r="F341" s="25"/>
      <c r="G341" s="27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8" customHeight="1">
      <c r="A342" s="25"/>
      <c r="B342" s="25"/>
      <c r="C342" s="25"/>
      <c r="D342" s="25"/>
      <c r="E342" s="25"/>
      <c r="F342" s="25"/>
      <c r="G342" s="27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8" customHeight="1">
      <c r="A343" s="25"/>
      <c r="B343" s="25"/>
      <c r="C343" s="25"/>
      <c r="D343" s="25"/>
      <c r="E343" s="25"/>
      <c r="F343" s="25"/>
      <c r="G343" s="27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8" customHeight="1">
      <c r="A344" s="25"/>
      <c r="B344" s="25"/>
      <c r="C344" s="25"/>
      <c r="D344" s="25"/>
      <c r="E344" s="25"/>
      <c r="F344" s="25"/>
      <c r="G344" s="27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8" customHeight="1">
      <c r="A345" s="25"/>
      <c r="B345" s="25"/>
      <c r="C345" s="25"/>
      <c r="D345" s="25"/>
      <c r="E345" s="25"/>
      <c r="F345" s="25"/>
      <c r="G345" s="27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8" customHeight="1">
      <c r="A346" s="25"/>
      <c r="B346" s="25"/>
      <c r="C346" s="25"/>
      <c r="D346" s="25"/>
      <c r="E346" s="25"/>
      <c r="F346" s="25"/>
      <c r="G346" s="27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8" customHeight="1">
      <c r="A347" s="25"/>
      <c r="B347" s="25"/>
      <c r="C347" s="25"/>
      <c r="D347" s="25"/>
      <c r="E347" s="25"/>
      <c r="F347" s="25"/>
      <c r="G347" s="27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8" customHeight="1">
      <c r="A348" s="25"/>
      <c r="B348" s="25"/>
      <c r="C348" s="25"/>
      <c r="D348" s="25"/>
      <c r="E348" s="25"/>
      <c r="F348" s="25"/>
      <c r="G348" s="27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8" customHeight="1">
      <c r="A349" s="25"/>
      <c r="B349" s="25"/>
      <c r="C349" s="25"/>
      <c r="D349" s="25"/>
      <c r="E349" s="25"/>
      <c r="F349" s="25"/>
      <c r="G349" s="27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8" customHeight="1">
      <c r="A350" s="25"/>
      <c r="B350" s="25"/>
      <c r="C350" s="25"/>
      <c r="D350" s="25"/>
      <c r="E350" s="25"/>
      <c r="F350" s="25"/>
      <c r="G350" s="27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8" customHeight="1">
      <c r="A351" s="25"/>
      <c r="B351" s="25"/>
      <c r="C351" s="25"/>
      <c r="D351" s="25"/>
      <c r="E351" s="25"/>
      <c r="F351" s="25"/>
      <c r="G351" s="27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8" customHeight="1">
      <c r="A352" s="25"/>
      <c r="B352" s="25"/>
      <c r="C352" s="25"/>
      <c r="D352" s="25"/>
      <c r="E352" s="25"/>
      <c r="F352" s="25"/>
      <c r="G352" s="27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8" customHeight="1">
      <c r="A353" s="25"/>
      <c r="B353" s="25"/>
      <c r="C353" s="25"/>
      <c r="D353" s="25"/>
      <c r="E353" s="25"/>
      <c r="F353" s="25"/>
      <c r="G353" s="27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8" customHeight="1">
      <c r="A354" s="25"/>
      <c r="B354" s="25"/>
      <c r="C354" s="25"/>
      <c r="D354" s="25"/>
      <c r="E354" s="25"/>
      <c r="F354" s="25"/>
      <c r="G354" s="27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8" customHeight="1">
      <c r="A355" s="25"/>
      <c r="B355" s="25"/>
      <c r="C355" s="25"/>
      <c r="D355" s="25"/>
      <c r="E355" s="25"/>
      <c r="F355" s="25"/>
      <c r="G355" s="27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8" customHeight="1">
      <c r="A356" s="25"/>
      <c r="B356" s="25"/>
      <c r="C356" s="25"/>
      <c r="D356" s="25"/>
      <c r="E356" s="25"/>
      <c r="F356" s="25"/>
      <c r="G356" s="27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8" customHeight="1">
      <c r="A357" s="25"/>
      <c r="B357" s="25"/>
      <c r="C357" s="25"/>
      <c r="D357" s="25"/>
      <c r="E357" s="25"/>
      <c r="F357" s="25"/>
      <c r="G357" s="27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8" customHeight="1">
      <c r="A358" s="25"/>
      <c r="B358" s="25"/>
      <c r="C358" s="25"/>
      <c r="D358" s="25"/>
      <c r="E358" s="25"/>
      <c r="F358" s="25"/>
      <c r="G358" s="27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8" customHeight="1">
      <c r="A359" s="25"/>
      <c r="B359" s="25"/>
      <c r="C359" s="25"/>
      <c r="D359" s="25"/>
      <c r="E359" s="25"/>
      <c r="F359" s="25"/>
      <c r="G359" s="27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C163:D163"/>
    <mergeCell ref="A1:H1"/>
    <mergeCell ref="A2:G2"/>
    <mergeCell ref="C17:C18"/>
    <mergeCell ref="D17:D18"/>
    <mergeCell ref="E17:F17"/>
    <mergeCell ref="G17:G18"/>
    <mergeCell ref="H17:H18"/>
  </mergeCells>
  <pageMargins left="0.5" right="0.23622047244094491" top="0.27559055118110237" bottom="0.27559055118110237" header="0" footer="0"/>
  <pageSetup paperSize="9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Z1000"/>
  <sheetViews>
    <sheetView topLeftCell="A55" workbookViewId="0">
      <selection activeCell="B59" sqref="B59"/>
    </sheetView>
  </sheetViews>
  <sheetFormatPr defaultColWidth="14.44140625" defaultRowHeight="15" customHeight="1"/>
  <cols>
    <col min="1" max="1" width="3.33203125" customWidth="1"/>
    <col min="2" max="2" width="62.44140625" customWidth="1"/>
    <col min="3" max="3" width="17.109375" customWidth="1"/>
    <col min="4" max="4" width="12.44140625" customWidth="1"/>
    <col min="5" max="5" width="6.33203125" customWidth="1"/>
    <col min="6" max="6" width="6.6640625" customWidth="1"/>
    <col min="7" max="7" width="10.33203125" customWidth="1"/>
    <col min="8" max="8" width="7.88671875" customWidth="1"/>
    <col min="9" max="26" width="7.109375" customWidth="1"/>
  </cols>
  <sheetData>
    <row r="1" spans="1:26" ht="18" customHeight="1">
      <c r="A1" s="332" t="s">
        <v>31</v>
      </c>
      <c r="B1" s="333"/>
      <c r="C1" s="333"/>
      <c r="D1" s="333"/>
      <c r="E1" s="333"/>
      <c r="F1" s="333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8" customHeight="1">
      <c r="A2" s="332" t="s">
        <v>32</v>
      </c>
      <c r="B2" s="333"/>
      <c r="C2" s="333"/>
      <c r="D2" s="333"/>
      <c r="E2" s="333"/>
      <c r="F2" s="33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8" customHeight="1">
      <c r="A3" s="28" t="s">
        <v>499</v>
      </c>
      <c r="B3" s="25"/>
      <c r="C3" s="25"/>
      <c r="D3" s="25"/>
      <c r="E3" s="25"/>
      <c r="F3" s="27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8" customHeight="1">
      <c r="A4" s="28"/>
      <c r="B4" s="25" t="s">
        <v>34</v>
      </c>
      <c r="C4" s="25"/>
      <c r="D4" s="25"/>
      <c r="E4" s="25"/>
      <c r="F4" s="2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8" customHeight="1">
      <c r="A5" s="29" t="s">
        <v>35</v>
      </c>
      <c r="B5" s="30"/>
      <c r="C5" s="25"/>
      <c r="D5" s="25"/>
      <c r="E5" s="31"/>
      <c r="F5" s="32"/>
      <c r="G5" s="33"/>
      <c r="H5" s="33"/>
      <c r="I5" s="33"/>
      <c r="J5" s="33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>
      <c r="A6" s="29"/>
      <c r="B6" s="33" t="s">
        <v>500</v>
      </c>
      <c r="C6" s="33"/>
      <c r="D6" s="25"/>
      <c r="E6" s="31"/>
      <c r="F6" s="32"/>
      <c r="G6" s="33"/>
      <c r="H6" s="33"/>
      <c r="I6" s="33"/>
      <c r="J6" s="33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8" customHeight="1">
      <c r="A7" s="29"/>
      <c r="B7" s="33" t="s">
        <v>501</v>
      </c>
      <c r="C7" s="33"/>
      <c r="D7" s="25"/>
      <c r="E7" s="31"/>
      <c r="F7" s="32"/>
      <c r="G7" s="33"/>
      <c r="H7" s="33"/>
      <c r="I7" s="33"/>
      <c r="J7" s="33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8" customHeight="1">
      <c r="A8" s="30"/>
      <c r="B8" s="33" t="s">
        <v>502</v>
      </c>
      <c r="C8" s="33"/>
      <c r="D8" s="25"/>
      <c r="E8" s="31"/>
      <c r="F8" s="32"/>
      <c r="G8" s="33"/>
      <c r="H8" s="33"/>
      <c r="I8" s="33"/>
      <c r="J8" s="3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8" customHeight="1">
      <c r="A9" s="29" t="s">
        <v>56</v>
      </c>
      <c r="B9" s="30"/>
      <c r="C9" s="37"/>
      <c r="D9" s="37"/>
      <c r="E9" s="40"/>
      <c r="F9" s="27"/>
      <c r="G9" s="37"/>
      <c r="H9" s="37"/>
      <c r="I9" s="37"/>
      <c r="J9" s="3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8" customHeight="1">
      <c r="A10" s="147" t="s">
        <v>503</v>
      </c>
      <c r="B10" s="46"/>
      <c r="C10" s="25"/>
      <c r="D10" s="25"/>
      <c r="E10" s="25"/>
      <c r="F10" s="27"/>
      <c r="G10" s="25"/>
      <c r="H10" s="25"/>
      <c r="I10" s="25"/>
      <c r="J10" s="148"/>
      <c r="K10" s="25"/>
      <c r="L10" s="25"/>
      <c r="M10" s="149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8" customHeight="1">
      <c r="A11" s="147" t="s">
        <v>504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149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8" customHeight="1">
      <c r="A12" s="147" t="s">
        <v>505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149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8" customHeight="1">
      <c r="A13" s="147" t="s">
        <v>506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49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8" customHeight="1">
      <c r="A14" s="147" t="s">
        <v>507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8" customHeight="1">
      <c r="A15" s="147" t="s">
        <v>508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8" customHeight="1">
      <c r="A16" s="150" t="s">
        <v>509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8" customHeight="1">
      <c r="A17" s="150" t="s">
        <v>510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" customHeight="1">
      <c r="A18" s="150" t="s">
        <v>511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8">
      <c r="A19" s="325" t="s">
        <v>2</v>
      </c>
      <c r="B19" s="325" t="s">
        <v>72</v>
      </c>
      <c r="C19" s="325" t="s">
        <v>73</v>
      </c>
      <c r="D19" s="325" t="s">
        <v>74</v>
      </c>
      <c r="E19" s="331" t="s">
        <v>5</v>
      </c>
      <c r="F19" s="316"/>
      <c r="G19" s="325" t="s">
        <v>512</v>
      </c>
      <c r="H19" s="325" t="s">
        <v>76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8">
      <c r="A20" s="322"/>
      <c r="B20" s="322"/>
      <c r="C20" s="322"/>
      <c r="D20" s="322"/>
      <c r="E20" s="48" t="s">
        <v>77</v>
      </c>
      <c r="F20" s="48" t="s">
        <v>78</v>
      </c>
      <c r="G20" s="322"/>
      <c r="H20" s="32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21" customHeight="1">
      <c r="A21" s="49"/>
      <c r="B21" s="50" t="s">
        <v>513</v>
      </c>
      <c r="C21" s="51"/>
      <c r="D21" s="49"/>
      <c r="E21" s="49"/>
      <c r="F21" s="49"/>
      <c r="G21" s="49"/>
      <c r="H21" s="49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8" customHeight="1">
      <c r="A22" s="52"/>
      <c r="B22" s="53" t="s">
        <v>514</v>
      </c>
      <c r="C22" s="151"/>
      <c r="D22" s="101"/>
      <c r="E22" s="52"/>
      <c r="F22" s="55"/>
      <c r="G22" s="52"/>
      <c r="H22" s="52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8" customHeight="1">
      <c r="A23" s="52"/>
      <c r="B23" s="152" t="s">
        <v>515</v>
      </c>
      <c r="C23" s="52"/>
      <c r="D23" s="52"/>
      <c r="E23" s="52"/>
      <c r="F23" s="55"/>
      <c r="G23" s="52"/>
      <c r="H23" s="52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8" customHeight="1">
      <c r="A24" s="52"/>
      <c r="B24" s="56" t="s">
        <v>516</v>
      </c>
      <c r="C24" s="52"/>
      <c r="D24" s="52"/>
      <c r="E24" s="52"/>
      <c r="F24" s="55"/>
      <c r="G24" s="52"/>
      <c r="H24" s="52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8" customHeight="1">
      <c r="A25" s="52"/>
      <c r="B25" s="58" t="s">
        <v>517</v>
      </c>
      <c r="C25" s="52"/>
      <c r="D25" s="52"/>
      <c r="E25" s="52"/>
      <c r="F25" s="55"/>
      <c r="G25" s="52"/>
      <c r="H25" s="52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8" customHeight="1">
      <c r="A26" s="52"/>
      <c r="B26" s="153" t="s">
        <v>518</v>
      </c>
      <c r="C26" s="52" t="s">
        <v>519</v>
      </c>
      <c r="D26" s="52" t="s">
        <v>520</v>
      </c>
      <c r="E26" s="52"/>
      <c r="F26" s="55"/>
      <c r="G26" s="55" t="s">
        <v>521</v>
      </c>
      <c r="H26" s="63" t="s">
        <v>522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8" customHeight="1">
      <c r="A27" s="52"/>
      <c r="B27" s="153" t="s">
        <v>523</v>
      </c>
      <c r="C27" s="52" t="s">
        <v>524</v>
      </c>
      <c r="D27" s="52"/>
      <c r="E27" s="52"/>
      <c r="F27" s="55"/>
      <c r="G27" s="52"/>
      <c r="H27" s="52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8" customHeight="1">
      <c r="A28" s="52"/>
      <c r="B28" s="153" t="s">
        <v>525</v>
      </c>
      <c r="C28" s="52"/>
      <c r="D28" s="52"/>
      <c r="E28" s="52"/>
      <c r="F28" s="55"/>
      <c r="G28" s="52"/>
      <c r="H28" s="52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8" customHeight="1">
      <c r="A29" s="52"/>
      <c r="B29" s="153" t="s">
        <v>526</v>
      </c>
      <c r="C29" s="52"/>
      <c r="D29" s="52"/>
      <c r="E29" s="52"/>
      <c r="F29" s="55"/>
      <c r="G29" s="52"/>
      <c r="H29" s="52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8" customHeight="1">
      <c r="A30" s="52"/>
      <c r="B30" s="153" t="s">
        <v>527</v>
      </c>
      <c r="C30" s="52"/>
      <c r="D30" s="52"/>
      <c r="E30" s="52"/>
      <c r="F30" s="55"/>
      <c r="G30" s="52"/>
      <c r="H30" s="52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8" customHeight="1">
      <c r="A31" s="52"/>
      <c r="B31" s="153" t="s">
        <v>528</v>
      </c>
      <c r="C31" s="52"/>
      <c r="D31" s="52"/>
      <c r="E31" s="52"/>
      <c r="F31" s="55"/>
      <c r="G31" s="52"/>
      <c r="H31" s="52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8" customHeight="1">
      <c r="A32" s="52"/>
      <c r="B32" s="153" t="s">
        <v>529</v>
      </c>
      <c r="C32" s="55" t="s">
        <v>530</v>
      </c>
      <c r="D32" s="52" t="s">
        <v>180</v>
      </c>
      <c r="E32" s="52"/>
      <c r="F32" s="55"/>
      <c r="G32" s="55" t="s">
        <v>84</v>
      </c>
      <c r="H32" s="63" t="s">
        <v>522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8" customHeight="1">
      <c r="A33" s="52"/>
      <c r="B33" s="153" t="s">
        <v>531</v>
      </c>
      <c r="C33" s="52" t="s">
        <v>532</v>
      </c>
      <c r="D33" s="52" t="s">
        <v>133</v>
      </c>
      <c r="E33" s="52"/>
      <c r="F33" s="55"/>
      <c r="G33" s="52"/>
      <c r="H33" s="52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8" customHeight="1">
      <c r="A34" s="52"/>
      <c r="B34" s="153" t="s">
        <v>533</v>
      </c>
      <c r="C34" s="52" t="s">
        <v>534</v>
      </c>
      <c r="D34" s="52" t="s">
        <v>136</v>
      </c>
      <c r="E34" s="52"/>
      <c r="F34" s="55"/>
      <c r="G34" s="52"/>
      <c r="H34" s="52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8" customHeight="1">
      <c r="A35" s="52"/>
      <c r="B35" s="153" t="s">
        <v>535</v>
      </c>
      <c r="C35" s="52" t="s">
        <v>536</v>
      </c>
      <c r="D35" s="52" t="s">
        <v>139</v>
      </c>
      <c r="E35" s="52"/>
      <c r="F35" s="55"/>
      <c r="G35" s="52"/>
      <c r="H35" s="52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8" customHeight="1">
      <c r="A36" s="52"/>
      <c r="B36" s="153" t="s">
        <v>537</v>
      </c>
      <c r="C36" s="52" t="s">
        <v>538</v>
      </c>
      <c r="D36" s="52"/>
      <c r="E36" s="52"/>
      <c r="F36" s="55"/>
      <c r="G36" s="52"/>
      <c r="H36" s="52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8" customHeight="1">
      <c r="A37" s="52"/>
      <c r="B37" s="153" t="s">
        <v>539</v>
      </c>
      <c r="C37" s="52"/>
      <c r="D37" s="52"/>
      <c r="E37" s="52"/>
      <c r="F37" s="55"/>
      <c r="G37" s="52"/>
      <c r="H37" s="52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8" customHeight="1">
      <c r="A38" s="52"/>
      <c r="B38" s="153" t="s">
        <v>540</v>
      </c>
      <c r="C38" s="52"/>
      <c r="D38" s="52"/>
      <c r="E38" s="52"/>
      <c r="F38" s="55"/>
      <c r="G38" s="52"/>
      <c r="H38" s="52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8" customHeight="1">
      <c r="A39" s="52"/>
      <c r="B39" s="61" t="s">
        <v>541</v>
      </c>
      <c r="C39" s="62" t="s">
        <v>107</v>
      </c>
      <c r="D39" s="57" t="s">
        <v>108</v>
      </c>
      <c r="E39" s="52"/>
      <c r="F39" s="55"/>
      <c r="G39" s="55" t="s">
        <v>521</v>
      </c>
      <c r="H39" s="63" t="s">
        <v>522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8" customHeight="1">
      <c r="A40" s="52"/>
      <c r="B40" s="61" t="s">
        <v>542</v>
      </c>
      <c r="C40" s="62" t="s">
        <v>112</v>
      </c>
      <c r="D40" s="52" t="s">
        <v>136</v>
      </c>
      <c r="E40" s="52"/>
      <c r="F40" s="55"/>
      <c r="G40" s="64"/>
      <c r="H40" s="63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8" customHeight="1">
      <c r="A41" s="55"/>
      <c r="B41" s="57" t="s">
        <v>543</v>
      </c>
      <c r="C41" s="62" t="s">
        <v>116</v>
      </c>
      <c r="D41" s="52" t="s">
        <v>139</v>
      </c>
      <c r="E41" s="52"/>
      <c r="F41" s="55"/>
      <c r="G41" s="55"/>
      <c r="H41" s="5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8" customHeight="1">
      <c r="A42" s="52"/>
      <c r="B42" s="57" t="s">
        <v>544</v>
      </c>
      <c r="C42" s="62" t="s">
        <v>121</v>
      </c>
      <c r="D42" s="57"/>
      <c r="E42" s="52"/>
      <c r="F42" s="55"/>
      <c r="G42" s="52"/>
      <c r="H42" s="63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8" customHeight="1">
      <c r="A43" s="52"/>
      <c r="B43" s="52"/>
      <c r="C43" s="62" t="s">
        <v>545</v>
      </c>
      <c r="D43" s="57"/>
      <c r="E43" s="52"/>
      <c r="F43" s="55"/>
      <c r="G43" s="55"/>
      <c r="H43" s="63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7.25" customHeight="1">
      <c r="A44" s="52"/>
      <c r="B44" s="52" t="s">
        <v>546</v>
      </c>
      <c r="C44" s="52" t="s">
        <v>157</v>
      </c>
      <c r="D44" s="52"/>
      <c r="E44" s="52" t="s">
        <v>158</v>
      </c>
      <c r="F44" s="55"/>
      <c r="G44" s="55"/>
      <c r="H44" s="55" t="s">
        <v>159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8" customHeight="1">
      <c r="A45" s="52"/>
      <c r="B45" s="52" t="s">
        <v>547</v>
      </c>
      <c r="C45" s="52"/>
      <c r="D45" s="52"/>
      <c r="E45" s="52"/>
      <c r="F45" s="55"/>
      <c r="G45" s="55"/>
      <c r="H45" s="5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8" customHeight="1">
      <c r="A46" s="52"/>
      <c r="B46" s="52" t="s">
        <v>548</v>
      </c>
      <c r="C46" s="55" t="s">
        <v>530</v>
      </c>
      <c r="D46" s="52" t="s">
        <v>180</v>
      </c>
      <c r="E46" s="52"/>
      <c r="F46" s="55"/>
      <c r="G46" s="55" t="s">
        <v>84</v>
      </c>
      <c r="H46" s="63" t="s">
        <v>522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8" customHeight="1">
      <c r="A47" s="52"/>
      <c r="B47" s="52" t="s">
        <v>549</v>
      </c>
      <c r="C47" s="52" t="s">
        <v>550</v>
      </c>
      <c r="D47" s="52" t="s">
        <v>133</v>
      </c>
      <c r="E47" s="52"/>
      <c r="F47" s="55"/>
      <c r="G47" s="52"/>
      <c r="H47" s="52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8" customHeight="1">
      <c r="A48" s="52"/>
      <c r="B48" s="52" t="s">
        <v>551</v>
      </c>
      <c r="C48" s="52" t="s">
        <v>534</v>
      </c>
      <c r="D48" s="52" t="s">
        <v>136</v>
      </c>
      <c r="E48" s="70"/>
      <c r="F48" s="55"/>
      <c r="G48" s="52"/>
      <c r="H48" s="52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8" customHeight="1">
      <c r="A49" s="52"/>
      <c r="B49" s="52" t="s">
        <v>552</v>
      </c>
      <c r="C49" s="52" t="s">
        <v>536</v>
      </c>
      <c r="D49" s="52" t="s">
        <v>139</v>
      </c>
      <c r="E49" s="52"/>
      <c r="F49" s="55"/>
      <c r="G49" s="55"/>
      <c r="H49" s="5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8" customHeight="1">
      <c r="A50" s="52"/>
      <c r="B50" s="52" t="s">
        <v>553</v>
      </c>
      <c r="C50" s="52" t="s">
        <v>538</v>
      </c>
      <c r="D50" s="52"/>
      <c r="E50" s="52"/>
      <c r="F50" s="55"/>
      <c r="G50" s="55"/>
      <c r="H50" s="52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8" customHeight="1">
      <c r="A51" s="52"/>
      <c r="B51" s="52" t="s">
        <v>554</v>
      </c>
      <c r="C51" s="52"/>
      <c r="D51" s="52"/>
      <c r="E51" s="52"/>
      <c r="F51" s="55"/>
      <c r="G51" s="55"/>
      <c r="H51" s="52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8" customHeight="1">
      <c r="A52" s="52"/>
      <c r="B52" s="57" t="s">
        <v>555</v>
      </c>
      <c r="C52" s="52" t="s">
        <v>157</v>
      </c>
      <c r="D52" s="52"/>
      <c r="E52" s="52" t="s">
        <v>158</v>
      </c>
      <c r="F52" s="55"/>
      <c r="G52" s="55"/>
      <c r="H52" s="55" t="s">
        <v>159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8" customHeight="1">
      <c r="A53" s="52"/>
      <c r="B53" s="52" t="s">
        <v>172</v>
      </c>
      <c r="C53" s="52"/>
      <c r="D53" s="52"/>
      <c r="E53" s="52"/>
      <c r="F53" s="55"/>
      <c r="G53" s="64"/>
      <c r="H53" s="63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8" customHeight="1">
      <c r="A54" s="55"/>
      <c r="B54" s="52" t="s">
        <v>176</v>
      </c>
      <c r="C54" s="52"/>
      <c r="D54" s="52"/>
      <c r="E54" s="52"/>
      <c r="F54" s="55"/>
      <c r="G54" s="55"/>
      <c r="H54" s="63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8" customHeight="1">
      <c r="A55" s="52"/>
      <c r="B55" s="56" t="s">
        <v>556</v>
      </c>
      <c r="C55" s="52"/>
      <c r="D55" s="57"/>
      <c r="E55" s="52"/>
      <c r="F55" s="55"/>
      <c r="G55" s="55"/>
      <c r="H55" s="63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8" customHeight="1">
      <c r="A56" s="52"/>
      <c r="B56" s="58" t="s">
        <v>557</v>
      </c>
      <c r="C56" s="55"/>
      <c r="D56" s="57"/>
      <c r="E56" s="52"/>
      <c r="F56" s="55"/>
      <c r="G56" s="55"/>
      <c r="H56" s="63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8" customHeight="1">
      <c r="A57" s="52"/>
      <c r="B57" s="153" t="s">
        <v>558</v>
      </c>
      <c r="C57" s="55"/>
      <c r="D57" s="55" t="s">
        <v>180</v>
      </c>
      <c r="E57" s="52"/>
      <c r="F57" s="55"/>
      <c r="G57" s="55" t="s">
        <v>174</v>
      </c>
      <c r="H57" s="63" t="s">
        <v>175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8" customHeight="1">
      <c r="A58" s="52"/>
      <c r="B58" s="58" t="s">
        <v>559</v>
      </c>
      <c r="C58" s="52"/>
      <c r="D58" s="52"/>
      <c r="E58" s="52"/>
      <c r="F58" s="55"/>
      <c r="G58" s="65"/>
      <c r="H58" s="63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8" customHeight="1">
      <c r="A59" s="52"/>
      <c r="B59" s="153" t="s">
        <v>560</v>
      </c>
      <c r="C59" s="52" t="s">
        <v>561</v>
      </c>
      <c r="D59" s="52"/>
      <c r="E59" s="154">
        <v>1250</v>
      </c>
      <c r="F59" s="55" t="s">
        <v>7</v>
      </c>
      <c r="G59" s="55" t="s">
        <v>521</v>
      </c>
      <c r="H59" s="52" t="s">
        <v>175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8" customHeight="1">
      <c r="A60" s="52"/>
      <c r="B60" s="61"/>
      <c r="C60" s="52" t="s">
        <v>524</v>
      </c>
      <c r="D60" s="52"/>
      <c r="E60" s="52"/>
      <c r="F60" s="55"/>
      <c r="G60" s="64"/>
      <c r="H60" s="63" t="s">
        <v>562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8" customHeight="1">
      <c r="A61" s="52"/>
      <c r="B61" s="61" t="s">
        <v>563</v>
      </c>
      <c r="C61" s="52"/>
      <c r="D61" s="52"/>
      <c r="E61" s="52"/>
      <c r="F61" s="55"/>
      <c r="G61" s="55"/>
      <c r="H61" s="52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8" customHeight="1">
      <c r="A62" s="52"/>
      <c r="B62" s="61" t="s">
        <v>564</v>
      </c>
      <c r="C62" s="52"/>
      <c r="D62" s="52"/>
      <c r="E62" s="52"/>
      <c r="F62" s="55"/>
      <c r="G62" s="64"/>
      <c r="H62" s="63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8" customHeight="1">
      <c r="A63" s="52"/>
      <c r="B63" s="61" t="s">
        <v>565</v>
      </c>
      <c r="C63" s="57"/>
      <c r="D63" s="52"/>
      <c r="E63" s="52"/>
      <c r="F63" s="55"/>
      <c r="G63" s="52"/>
      <c r="H63" s="52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8" customHeight="1">
      <c r="A64" s="52"/>
      <c r="B64" s="57" t="s">
        <v>566</v>
      </c>
      <c r="C64" s="57"/>
      <c r="D64" s="52"/>
      <c r="E64" s="52"/>
      <c r="F64" s="55"/>
      <c r="G64" s="52"/>
      <c r="H64" s="52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8" customHeight="1">
      <c r="A65" s="52"/>
      <c r="B65" s="155" t="s">
        <v>567</v>
      </c>
      <c r="C65" s="57"/>
      <c r="D65" s="52"/>
      <c r="E65" s="52"/>
      <c r="F65" s="55"/>
      <c r="G65" s="52"/>
      <c r="H65" s="52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8" customHeight="1">
      <c r="A66" s="52"/>
      <c r="B66" s="156" t="s">
        <v>568</v>
      </c>
      <c r="C66" s="57"/>
      <c r="D66" s="52"/>
      <c r="E66" s="52"/>
      <c r="F66" s="55"/>
      <c r="G66" s="52"/>
      <c r="H66" s="52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8" customHeight="1">
      <c r="A67" s="52"/>
      <c r="B67" s="108" t="s">
        <v>569</v>
      </c>
      <c r="C67" s="52"/>
      <c r="D67" s="52"/>
      <c r="E67" s="52"/>
      <c r="F67" s="55"/>
      <c r="G67" s="68"/>
      <c r="H67" s="52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8" customHeight="1">
      <c r="A68" s="52"/>
      <c r="B68" s="57" t="s">
        <v>570</v>
      </c>
      <c r="C68" s="55"/>
      <c r="D68" s="52"/>
      <c r="E68" s="52"/>
      <c r="F68" s="55"/>
      <c r="G68" s="52"/>
      <c r="H68" s="52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8" customHeight="1">
      <c r="A69" s="52"/>
      <c r="B69" s="155" t="s">
        <v>571</v>
      </c>
      <c r="C69" s="55"/>
      <c r="D69" s="55"/>
      <c r="E69" s="52"/>
      <c r="F69" s="55"/>
      <c r="G69" s="55"/>
      <c r="H69" s="63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8" customHeight="1">
      <c r="A70" s="52"/>
      <c r="B70" s="52" t="s">
        <v>572</v>
      </c>
      <c r="C70" s="107"/>
      <c r="D70" s="52"/>
      <c r="E70" s="52"/>
      <c r="F70" s="55"/>
      <c r="G70" s="65"/>
      <c r="H70" s="63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8" customHeight="1">
      <c r="A71" s="52"/>
      <c r="B71" s="155" t="s">
        <v>573</v>
      </c>
      <c r="C71" s="107"/>
      <c r="D71" s="57"/>
      <c r="E71" s="52"/>
      <c r="F71" s="55"/>
      <c r="G71" s="65"/>
      <c r="H71" s="63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8" customHeight="1">
      <c r="A72" s="52"/>
      <c r="B72" s="52" t="s">
        <v>574</v>
      </c>
      <c r="C72" s="107"/>
      <c r="D72" s="57"/>
      <c r="E72" s="52"/>
      <c r="F72" s="55"/>
      <c r="G72" s="65"/>
      <c r="H72" s="63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8" customHeight="1">
      <c r="A73" s="52"/>
      <c r="B73" s="104" t="s">
        <v>575</v>
      </c>
      <c r="C73" s="107"/>
      <c r="D73" s="57"/>
      <c r="E73" s="52"/>
      <c r="F73" s="55"/>
      <c r="G73" s="65"/>
      <c r="H73" s="63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8" customHeight="1">
      <c r="A74" s="52"/>
      <c r="B74" s="155" t="s">
        <v>576</v>
      </c>
      <c r="C74" s="107"/>
      <c r="D74" s="57"/>
      <c r="E74" s="52"/>
      <c r="F74" s="55"/>
      <c r="G74" s="65"/>
      <c r="H74" s="63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8" customHeight="1">
      <c r="A75" s="52"/>
      <c r="B75" s="155" t="s">
        <v>577</v>
      </c>
      <c r="C75" s="107"/>
      <c r="D75" s="57"/>
      <c r="E75" s="52"/>
      <c r="F75" s="55"/>
      <c r="G75" s="65"/>
      <c r="H75" s="63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8" customHeight="1">
      <c r="A76" s="52"/>
      <c r="B76" s="157" t="s">
        <v>578</v>
      </c>
      <c r="C76" s="107"/>
      <c r="D76" s="57"/>
      <c r="E76" s="52"/>
      <c r="F76" s="55"/>
      <c r="G76" s="65"/>
      <c r="H76" s="63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8" customHeight="1">
      <c r="A77" s="52"/>
      <c r="B77" s="155" t="s">
        <v>579</v>
      </c>
      <c r="C77" s="107"/>
      <c r="D77" s="57"/>
      <c r="E77" s="52"/>
      <c r="F77" s="55"/>
      <c r="G77" s="65"/>
      <c r="H77" s="63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8" customHeight="1">
      <c r="A78" s="52"/>
      <c r="B78" s="155" t="s">
        <v>580</v>
      </c>
      <c r="C78" s="107"/>
      <c r="D78" s="57"/>
      <c r="E78" s="52"/>
      <c r="F78" s="55"/>
      <c r="G78" s="65"/>
      <c r="H78" s="63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8" customHeight="1">
      <c r="A79" s="52"/>
      <c r="B79" s="155" t="s">
        <v>581</v>
      </c>
      <c r="C79" s="107"/>
      <c r="D79" s="57"/>
      <c r="E79" s="52"/>
      <c r="F79" s="55"/>
      <c r="G79" s="65"/>
      <c r="H79" s="63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8" customHeight="1">
      <c r="A80" s="52"/>
      <c r="B80" s="158" t="s">
        <v>582</v>
      </c>
      <c r="C80" s="107"/>
      <c r="D80" s="57"/>
      <c r="E80" s="52"/>
      <c r="F80" s="55"/>
      <c r="G80" s="65"/>
      <c r="H80" s="63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8" customHeight="1">
      <c r="A81" s="52"/>
      <c r="B81" s="107" t="s">
        <v>583</v>
      </c>
      <c r="C81" s="52"/>
      <c r="D81" s="57"/>
      <c r="E81" s="52"/>
      <c r="F81" s="55"/>
      <c r="G81" s="64">
        <v>24108</v>
      </c>
      <c r="H81" s="63" t="s">
        <v>562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8" customHeight="1">
      <c r="A82" s="52"/>
      <c r="B82" s="107" t="s">
        <v>584</v>
      </c>
      <c r="C82" s="52"/>
      <c r="D82" s="52"/>
      <c r="E82" s="52"/>
      <c r="F82" s="55"/>
      <c r="G82" s="52"/>
      <c r="H82" s="52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8" customHeight="1">
      <c r="A83" s="52"/>
      <c r="B83" s="107" t="s">
        <v>585</v>
      </c>
      <c r="C83" s="52"/>
      <c r="D83" s="52"/>
      <c r="E83" s="52"/>
      <c r="F83" s="55"/>
      <c r="G83" s="55"/>
      <c r="H83" s="52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8" customHeight="1">
      <c r="A84" s="52"/>
      <c r="B84" s="57" t="s">
        <v>586</v>
      </c>
      <c r="C84" s="52"/>
      <c r="D84" s="52"/>
      <c r="E84" s="52"/>
      <c r="F84" s="55"/>
      <c r="G84" s="52"/>
      <c r="H84" s="63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8" customHeight="1">
      <c r="A85" s="52"/>
      <c r="B85" s="57" t="s">
        <v>463</v>
      </c>
      <c r="C85" s="52"/>
      <c r="D85" s="52"/>
      <c r="E85" s="52"/>
      <c r="F85" s="55"/>
      <c r="G85" s="52"/>
      <c r="H85" s="52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8" customHeight="1">
      <c r="A86" s="52"/>
      <c r="B86" s="57" t="s">
        <v>587</v>
      </c>
      <c r="C86" s="52"/>
      <c r="D86" s="52"/>
      <c r="E86" s="52"/>
      <c r="F86" s="55"/>
      <c r="G86" s="52"/>
      <c r="H86" s="52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8" customHeight="1">
      <c r="A87" s="52"/>
      <c r="B87" s="104" t="s">
        <v>588</v>
      </c>
      <c r="C87" s="52"/>
      <c r="D87" s="52"/>
      <c r="E87" s="52"/>
      <c r="F87" s="55"/>
      <c r="G87" s="52" t="s">
        <v>589</v>
      </c>
      <c r="H87" s="52" t="s">
        <v>562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8" customHeight="1">
      <c r="A88" s="52"/>
      <c r="B88" s="52" t="s">
        <v>590</v>
      </c>
      <c r="C88" s="52"/>
      <c r="D88" s="52"/>
      <c r="E88" s="52"/>
      <c r="F88" s="55"/>
      <c r="G88" s="55"/>
      <c r="H88" s="52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8" customHeight="1">
      <c r="A89" s="78"/>
      <c r="B89" s="78" t="s">
        <v>591</v>
      </c>
      <c r="C89" s="78"/>
      <c r="D89" s="78"/>
      <c r="E89" s="78"/>
      <c r="F89" s="38"/>
      <c r="G89" s="78"/>
      <c r="H89" s="159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8" customHeight="1">
      <c r="A90" s="160"/>
      <c r="B90" s="161"/>
      <c r="C90" s="162"/>
      <c r="D90" s="163" t="s">
        <v>244</v>
      </c>
      <c r="E90" s="164">
        <f>SUM(E40:E88)</f>
        <v>1250</v>
      </c>
      <c r="F90" s="165" t="s">
        <v>7</v>
      </c>
      <c r="G90" s="161"/>
      <c r="H90" s="161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8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8" customHeight="1">
      <c r="A92" s="25"/>
      <c r="B92" s="166"/>
      <c r="C92" s="25"/>
      <c r="D92" s="25"/>
      <c r="E92" s="25"/>
      <c r="F92" s="27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8" customHeight="1">
      <c r="A93" s="25"/>
      <c r="B93" s="25"/>
      <c r="C93" s="25"/>
      <c r="D93" s="25"/>
      <c r="E93" s="25"/>
      <c r="F93" s="27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8" customHeight="1">
      <c r="A94" s="25"/>
      <c r="B94" s="25"/>
      <c r="C94" s="25"/>
      <c r="D94" s="25"/>
      <c r="E94" s="25"/>
      <c r="F94" s="27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8" customHeight="1">
      <c r="A95" s="25"/>
      <c r="B95" s="25"/>
      <c r="C95" s="25"/>
      <c r="D95" s="25"/>
      <c r="E95" s="25"/>
      <c r="F95" s="27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8" customHeight="1">
      <c r="A96" s="25"/>
      <c r="B96" s="25"/>
      <c r="C96" s="25"/>
      <c r="D96" s="25"/>
      <c r="E96" s="25"/>
      <c r="F96" s="27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8" customHeight="1">
      <c r="A97" s="25"/>
      <c r="B97" s="25"/>
      <c r="C97" s="25"/>
      <c r="D97" s="25"/>
      <c r="E97" s="25"/>
      <c r="F97" s="27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8" customHeight="1">
      <c r="A98" s="25"/>
      <c r="B98" s="25"/>
      <c r="C98" s="25"/>
      <c r="D98" s="25"/>
      <c r="E98" s="25"/>
      <c r="F98" s="27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8" customHeight="1">
      <c r="A99" s="25"/>
      <c r="B99" s="25"/>
      <c r="C99" s="25"/>
      <c r="D99" s="25"/>
      <c r="E99" s="25"/>
      <c r="F99" s="27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8" customHeight="1">
      <c r="A100" s="25"/>
      <c r="B100" s="25"/>
      <c r="C100" s="25"/>
      <c r="D100" s="25"/>
      <c r="E100" s="25"/>
      <c r="F100" s="27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8" customHeight="1">
      <c r="A101" s="25"/>
      <c r="B101" s="25"/>
      <c r="C101" s="25"/>
      <c r="D101" s="25"/>
      <c r="E101" s="25"/>
      <c r="F101" s="27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8" customHeight="1">
      <c r="A102" s="25"/>
      <c r="B102" s="25"/>
      <c r="C102" s="25"/>
      <c r="D102" s="25"/>
      <c r="E102" s="25"/>
      <c r="F102" s="27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8" customHeight="1">
      <c r="A103" s="25"/>
      <c r="B103" s="25"/>
      <c r="C103" s="25"/>
      <c r="D103" s="25"/>
      <c r="E103" s="25"/>
      <c r="F103" s="27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8" customHeight="1">
      <c r="A104" s="25"/>
      <c r="B104" s="25"/>
      <c r="C104" s="25"/>
      <c r="D104" s="25"/>
      <c r="E104" s="25"/>
      <c r="F104" s="27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8" customHeight="1">
      <c r="A105" s="25"/>
      <c r="B105" s="25"/>
      <c r="C105" s="25"/>
      <c r="D105" s="25"/>
      <c r="E105" s="25"/>
      <c r="F105" s="27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8" customHeight="1">
      <c r="A106" s="25"/>
      <c r="B106" s="25"/>
      <c r="C106" s="25"/>
      <c r="D106" s="25"/>
      <c r="E106" s="25"/>
      <c r="F106" s="27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8" customHeight="1">
      <c r="A107" s="25"/>
      <c r="B107" s="25"/>
      <c r="C107" s="25"/>
      <c r="D107" s="25"/>
      <c r="E107" s="25"/>
      <c r="F107" s="27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8" customHeight="1">
      <c r="A108" s="25"/>
      <c r="B108" s="25"/>
      <c r="C108" s="25"/>
      <c r="D108" s="25"/>
      <c r="E108" s="25"/>
      <c r="F108" s="27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8" customHeight="1">
      <c r="A109" s="25"/>
      <c r="B109" s="25"/>
      <c r="C109" s="25"/>
      <c r="D109" s="25"/>
      <c r="E109" s="25"/>
      <c r="F109" s="27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8" customHeight="1">
      <c r="A110" s="25"/>
      <c r="B110" s="25"/>
      <c r="C110" s="25"/>
      <c r="D110" s="25"/>
      <c r="E110" s="25"/>
      <c r="F110" s="27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8" customHeight="1">
      <c r="A111" s="25"/>
      <c r="B111" s="25"/>
      <c r="C111" s="25"/>
      <c r="D111" s="25"/>
      <c r="E111" s="25"/>
      <c r="F111" s="27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8" customHeight="1">
      <c r="A112" s="25"/>
      <c r="B112" s="25"/>
      <c r="C112" s="25"/>
      <c r="D112" s="25"/>
      <c r="E112" s="25"/>
      <c r="F112" s="27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8" customHeight="1">
      <c r="A113" s="25"/>
      <c r="B113" s="25"/>
      <c r="C113" s="25"/>
      <c r="D113" s="25"/>
      <c r="E113" s="25"/>
      <c r="F113" s="27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8" customHeight="1">
      <c r="A114" s="25"/>
      <c r="B114" s="25"/>
      <c r="C114" s="25"/>
      <c r="D114" s="25"/>
      <c r="E114" s="25"/>
      <c r="F114" s="27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8" customHeight="1">
      <c r="A115" s="25"/>
      <c r="B115" s="25"/>
      <c r="C115" s="25"/>
      <c r="D115" s="25"/>
      <c r="E115" s="25"/>
      <c r="F115" s="27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8" customHeight="1">
      <c r="A116" s="25"/>
      <c r="B116" s="25"/>
      <c r="C116" s="25"/>
      <c r="D116" s="25"/>
      <c r="E116" s="25"/>
      <c r="F116" s="27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8" customHeight="1">
      <c r="A117" s="25"/>
      <c r="B117" s="25"/>
      <c r="C117" s="25"/>
      <c r="D117" s="25"/>
      <c r="E117" s="25"/>
      <c r="F117" s="27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8" customHeight="1">
      <c r="A118" s="25"/>
      <c r="B118" s="25"/>
      <c r="C118" s="25"/>
      <c r="D118" s="25"/>
      <c r="E118" s="25"/>
      <c r="F118" s="27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8" customHeight="1">
      <c r="A119" s="25"/>
      <c r="B119" s="25"/>
      <c r="C119" s="25"/>
      <c r="D119" s="25"/>
      <c r="E119" s="25"/>
      <c r="F119" s="27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8" customHeight="1">
      <c r="A120" s="25"/>
      <c r="B120" s="25"/>
      <c r="C120" s="25"/>
      <c r="D120" s="25"/>
      <c r="E120" s="25"/>
      <c r="F120" s="27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8" customHeight="1">
      <c r="A121" s="25"/>
      <c r="B121" s="25"/>
      <c r="C121" s="25"/>
      <c r="D121" s="25"/>
      <c r="E121" s="25"/>
      <c r="F121" s="27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8" customHeight="1">
      <c r="A122" s="25"/>
      <c r="B122" s="25"/>
      <c r="C122" s="25"/>
      <c r="D122" s="25"/>
      <c r="E122" s="25"/>
      <c r="F122" s="27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8" customHeight="1">
      <c r="A123" s="25"/>
      <c r="B123" s="25"/>
      <c r="C123" s="25"/>
      <c r="D123" s="25"/>
      <c r="E123" s="25"/>
      <c r="F123" s="27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8" customHeight="1">
      <c r="A124" s="25"/>
      <c r="B124" s="25"/>
      <c r="C124" s="25"/>
      <c r="D124" s="25"/>
      <c r="E124" s="25"/>
      <c r="F124" s="27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8" customHeight="1">
      <c r="A125" s="25"/>
      <c r="B125" s="25"/>
      <c r="C125" s="25"/>
      <c r="D125" s="25"/>
      <c r="E125" s="25"/>
      <c r="F125" s="27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8" customHeight="1">
      <c r="A126" s="25"/>
      <c r="B126" s="25"/>
      <c r="C126" s="25"/>
      <c r="D126" s="25"/>
      <c r="E126" s="25"/>
      <c r="F126" s="27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8" customHeight="1">
      <c r="A127" s="25"/>
      <c r="B127" s="25"/>
      <c r="C127" s="25"/>
      <c r="D127" s="25"/>
      <c r="E127" s="25"/>
      <c r="F127" s="27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8" customHeight="1">
      <c r="A128" s="25"/>
      <c r="B128" s="25"/>
      <c r="C128" s="25"/>
      <c r="D128" s="25"/>
      <c r="E128" s="25"/>
      <c r="F128" s="27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8" customHeight="1">
      <c r="A129" s="25"/>
      <c r="B129" s="25"/>
      <c r="C129" s="25"/>
      <c r="D129" s="25"/>
      <c r="E129" s="25"/>
      <c r="F129" s="27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8" customHeight="1">
      <c r="A130" s="25"/>
      <c r="B130" s="25"/>
      <c r="C130" s="25"/>
      <c r="D130" s="25"/>
      <c r="E130" s="25"/>
      <c r="F130" s="27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8" customHeight="1">
      <c r="A131" s="25"/>
      <c r="B131" s="25"/>
      <c r="C131" s="25"/>
      <c r="D131" s="25"/>
      <c r="E131" s="25"/>
      <c r="F131" s="27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8" customHeight="1">
      <c r="A132" s="25"/>
      <c r="B132" s="25"/>
      <c r="C132" s="25"/>
      <c r="D132" s="25"/>
      <c r="E132" s="25"/>
      <c r="F132" s="27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8" customHeight="1">
      <c r="A133" s="25"/>
      <c r="B133" s="25"/>
      <c r="C133" s="25"/>
      <c r="D133" s="25"/>
      <c r="E133" s="25"/>
      <c r="F133" s="27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8" customHeight="1">
      <c r="A134" s="25"/>
      <c r="B134" s="25"/>
      <c r="C134" s="25"/>
      <c r="D134" s="25"/>
      <c r="E134" s="25"/>
      <c r="F134" s="27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8" customHeight="1">
      <c r="A135" s="25"/>
      <c r="B135" s="25"/>
      <c r="C135" s="25"/>
      <c r="D135" s="25"/>
      <c r="E135" s="25"/>
      <c r="F135" s="27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8" customHeight="1">
      <c r="A136" s="25"/>
      <c r="B136" s="25"/>
      <c r="C136" s="25"/>
      <c r="D136" s="25"/>
      <c r="E136" s="25"/>
      <c r="F136" s="27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8" customHeight="1">
      <c r="A137" s="25"/>
      <c r="B137" s="25"/>
      <c r="C137" s="25"/>
      <c r="D137" s="25"/>
      <c r="E137" s="25"/>
      <c r="F137" s="27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8" customHeight="1">
      <c r="A138" s="25"/>
      <c r="B138" s="25"/>
      <c r="C138" s="25"/>
      <c r="D138" s="25"/>
      <c r="E138" s="25"/>
      <c r="F138" s="27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8" customHeight="1">
      <c r="A139" s="25"/>
      <c r="B139" s="25"/>
      <c r="C139" s="25"/>
      <c r="D139" s="25"/>
      <c r="E139" s="25"/>
      <c r="F139" s="27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8" customHeight="1">
      <c r="A140" s="25"/>
      <c r="B140" s="25"/>
      <c r="C140" s="25"/>
      <c r="D140" s="25"/>
      <c r="E140" s="25"/>
      <c r="F140" s="27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8" customHeight="1">
      <c r="A141" s="25"/>
      <c r="B141" s="25"/>
      <c r="C141" s="25"/>
      <c r="D141" s="25"/>
      <c r="E141" s="25"/>
      <c r="F141" s="27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8" customHeight="1">
      <c r="A142" s="25"/>
      <c r="B142" s="25"/>
      <c r="C142" s="25"/>
      <c r="D142" s="25"/>
      <c r="E142" s="25"/>
      <c r="F142" s="27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8" customHeight="1">
      <c r="A143" s="25"/>
      <c r="B143" s="25"/>
      <c r="C143" s="25"/>
      <c r="D143" s="25"/>
      <c r="E143" s="25"/>
      <c r="F143" s="27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8" customHeight="1">
      <c r="A144" s="25"/>
      <c r="B144" s="25"/>
      <c r="C144" s="25"/>
      <c r="D144" s="25"/>
      <c r="E144" s="25"/>
      <c r="F144" s="27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8" customHeight="1">
      <c r="A145" s="25"/>
      <c r="B145" s="25"/>
      <c r="C145" s="25"/>
      <c r="D145" s="25"/>
      <c r="E145" s="25"/>
      <c r="F145" s="27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8" customHeight="1">
      <c r="A146" s="25"/>
      <c r="B146" s="25"/>
      <c r="C146" s="25"/>
      <c r="D146" s="25"/>
      <c r="E146" s="25"/>
      <c r="F146" s="27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8" customHeight="1">
      <c r="A147" s="25"/>
      <c r="B147" s="25"/>
      <c r="C147" s="25"/>
      <c r="D147" s="25"/>
      <c r="E147" s="25"/>
      <c r="F147" s="27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8" customHeight="1">
      <c r="A148" s="25"/>
      <c r="B148" s="25"/>
      <c r="C148" s="25"/>
      <c r="D148" s="25"/>
      <c r="E148" s="25"/>
      <c r="F148" s="27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8" customHeight="1">
      <c r="A149" s="25"/>
      <c r="B149" s="25"/>
      <c r="C149" s="25"/>
      <c r="D149" s="25"/>
      <c r="E149" s="25"/>
      <c r="F149" s="27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8" customHeight="1">
      <c r="A150" s="25"/>
      <c r="B150" s="25"/>
      <c r="C150" s="25"/>
      <c r="D150" s="25"/>
      <c r="E150" s="25"/>
      <c r="F150" s="27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8" customHeight="1">
      <c r="A151" s="25"/>
      <c r="B151" s="25"/>
      <c r="C151" s="25"/>
      <c r="D151" s="25"/>
      <c r="E151" s="25"/>
      <c r="F151" s="27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8" customHeight="1">
      <c r="A152" s="25"/>
      <c r="B152" s="25"/>
      <c r="C152" s="25"/>
      <c r="D152" s="25"/>
      <c r="E152" s="25"/>
      <c r="F152" s="27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8" customHeight="1">
      <c r="A153" s="25"/>
      <c r="B153" s="25"/>
      <c r="C153" s="25"/>
      <c r="D153" s="25"/>
      <c r="E153" s="25"/>
      <c r="F153" s="27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8" customHeight="1">
      <c r="A154" s="25"/>
      <c r="B154" s="25"/>
      <c r="C154" s="25"/>
      <c r="D154" s="25"/>
      <c r="E154" s="25"/>
      <c r="F154" s="27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8" customHeight="1">
      <c r="A155" s="25"/>
      <c r="B155" s="25"/>
      <c r="C155" s="25"/>
      <c r="D155" s="25"/>
      <c r="E155" s="25"/>
      <c r="F155" s="27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8" customHeight="1">
      <c r="A156" s="25"/>
      <c r="B156" s="25"/>
      <c r="C156" s="25"/>
      <c r="D156" s="25"/>
      <c r="E156" s="25"/>
      <c r="F156" s="27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8" customHeight="1">
      <c r="A157" s="25"/>
      <c r="B157" s="25"/>
      <c r="C157" s="25"/>
      <c r="D157" s="25"/>
      <c r="E157" s="25"/>
      <c r="F157" s="27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8" customHeight="1">
      <c r="A158" s="25"/>
      <c r="B158" s="25"/>
      <c r="C158" s="25"/>
      <c r="D158" s="25"/>
      <c r="E158" s="25"/>
      <c r="F158" s="27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8" customHeight="1">
      <c r="A159" s="25"/>
      <c r="B159" s="25"/>
      <c r="C159" s="25"/>
      <c r="D159" s="25"/>
      <c r="E159" s="25"/>
      <c r="F159" s="27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8" customHeight="1">
      <c r="A160" s="25"/>
      <c r="B160" s="25"/>
      <c r="C160" s="25"/>
      <c r="D160" s="25"/>
      <c r="E160" s="25"/>
      <c r="F160" s="27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8" customHeight="1">
      <c r="A161" s="25"/>
      <c r="B161" s="25"/>
      <c r="C161" s="25"/>
      <c r="D161" s="25"/>
      <c r="E161" s="25"/>
      <c r="F161" s="27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8" customHeight="1">
      <c r="A162" s="25"/>
      <c r="B162" s="25"/>
      <c r="C162" s="25"/>
      <c r="D162" s="25"/>
      <c r="E162" s="25"/>
      <c r="F162" s="27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8" customHeight="1">
      <c r="A163" s="25"/>
      <c r="B163" s="25"/>
      <c r="C163" s="25"/>
      <c r="D163" s="25"/>
      <c r="E163" s="25"/>
      <c r="F163" s="27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8" customHeight="1">
      <c r="A164" s="25"/>
      <c r="B164" s="25"/>
      <c r="C164" s="25"/>
      <c r="D164" s="25"/>
      <c r="E164" s="25"/>
      <c r="F164" s="27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8" customHeight="1">
      <c r="A165" s="25"/>
      <c r="B165" s="25"/>
      <c r="C165" s="25"/>
      <c r="D165" s="25"/>
      <c r="E165" s="25"/>
      <c r="F165" s="27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8" customHeight="1">
      <c r="A166" s="25"/>
      <c r="B166" s="25"/>
      <c r="C166" s="25"/>
      <c r="D166" s="25"/>
      <c r="E166" s="25"/>
      <c r="F166" s="27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8" customHeight="1">
      <c r="A167" s="25"/>
      <c r="B167" s="25"/>
      <c r="C167" s="25"/>
      <c r="D167" s="25"/>
      <c r="E167" s="25"/>
      <c r="F167" s="27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8" customHeight="1">
      <c r="A168" s="25"/>
      <c r="B168" s="25"/>
      <c r="C168" s="25"/>
      <c r="D168" s="25"/>
      <c r="E168" s="25"/>
      <c r="F168" s="27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8" customHeight="1">
      <c r="A169" s="25"/>
      <c r="B169" s="25"/>
      <c r="C169" s="25"/>
      <c r="D169" s="25"/>
      <c r="E169" s="25"/>
      <c r="F169" s="27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8" customHeight="1">
      <c r="A170" s="25"/>
      <c r="B170" s="25"/>
      <c r="C170" s="25"/>
      <c r="D170" s="25"/>
      <c r="E170" s="25"/>
      <c r="F170" s="27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8" customHeight="1">
      <c r="A171" s="25"/>
      <c r="B171" s="25"/>
      <c r="C171" s="25"/>
      <c r="D171" s="25"/>
      <c r="E171" s="25"/>
      <c r="F171" s="27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8" customHeight="1">
      <c r="A172" s="25"/>
      <c r="B172" s="25"/>
      <c r="C172" s="25"/>
      <c r="D172" s="25"/>
      <c r="E172" s="25"/>
      <c r="F172" s="27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8" customHeight="1">
      <c r="A173" s="25"/>
      <c r="B173" s="25"/>
      <c r="C173" s="25"/>
      <c r="D173" s="25"/>
      <c r="E173" s="25"/>
      <c r="F173" s="27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8" customHeight="1">
      <c r="A174" s="25"/>
      <c r="B174" s="25"/>
      <c r="C174" s="25"/>
      <c r="D174" s="25"/>
      <c r="E174" s="25"/>
      <c r="F174" s="27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8" customHeight="1">
      <c r="A175" s="25"/>
      <c r="B175" s="25"/>
      <c r="C175" s="25"/>
      <c r="D175" s="25"/>
      <c r="E175" s="25"/>
      <c r="F175" s="27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8" customHeight="1">
      <c r="A176" s="25"/>
      <c r="B176" s="25"/>
      <c r="C176" s="25"/>
      <c r="D176" s="25"/>
      <c r="E176" s="25"/>
      <c r="F176" s="27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8" customHeight="1">
      <c r="A177" s="25"/>
      <c r="B177" s="25"/>
      <c r="C177" s="25"/>
      <c r="D177" s="25"/>
      <c r="E177" s="25"/>
      <c r="F177" s="27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8" customHeight="1">
      <c r="A178" s="25"/>
      <c r="B178" s="25"/>
      <c r="C178" s="25"/>
      <c r="D178" s="25"/>
      <c r="E178" s="25"/>
      <c r="F178" s="27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8" customHeight="1">
      <c r="A179" s="25"/>
      <c r="B179" s="25"/>
      <c r="C179" s="25"/>
      <c r="D179" s="25"/>
      <c r="E179" s="25"/>
      <c r="F179" s="27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8" customHeight="1">
      <c r="A180" s="25"/>
      <c r="B180" s="25"/>
      <c r="C180" s="25"/>
      <c r="D180" s="25"/>
      <c r="E180" s="25"/>
      <c r="F180" s="27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8" customHeight="1">
      <c r="A181" s="25"/>
      <c r="B181" s="25"/>
      <c r="C181" s="25"/>
      <c r="D181" s="25"/>
      <c r="E181" s="25"/>
      <c r="F181" s="27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8" customHeight="1">
      <c r="A182" s="25"/>
      <c r="B182" s="25"/>
      <c r="C182" s="25"/>
      <c r="D182" s="25"/>
      <c r="E182" s="25"/>
      <c r="F182" s="27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8" customHeight="1">
      <c r="A183" s="25"/>
      <c r="B183" s="25"/>
      <c r="C183" s="25"/>
      <c r="D183" s="25"/>
      <c r="E183" s="25"/>
      <c r="F183" s="27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8" customHeight="1">
      <c r="A184" s="25"/>
      <c r="B184" s="25"/>
      <c r="C184" s="25"/>
      <c r="D184" s="25"/>
      <c r="E184" s="25"/>
      <c r="F184" s="27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8" customHeight="1">
      <c r="A185" s="25"/>
      <c r="B185" s="25"/>
      <c r="C185" s="25"/>
      <c r="D185" s="25"/>
      <c r="E185" s="25"/>
      <c r="F185" s="27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8" customHeight="1">
      <c r="A186" s="25"/>
      <c r="B186" s="25"/>
      <c r="C186" s="25"/>
      <c r="D186" s="25"/>
      <c r="E186" s="25"/>
      <c r="F186" s="27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8" customHeight="1">
      <c r="A187" s="25"/>
      <c r="B187" s="25"/>
      <c r="C187" s="25"/>
      <c r="D187" s="25"/>
      <c r="E187" s="25"/>
      <c r="F187" s="27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8" customHeight="1">
      <c r="A188" s="25"/>
      <c r="B188" s="25"/>
      <c r="C188" s="25"/>
      <c r="D188" s="25"/>
      <c r="E188" s="25"/>
      <c r="F188" s="27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8" customHeight="1">
      <c r="A189" s="25"/>
      <c r="B189" s="25"/>
      <c r="C189" s="25"/>
      <c r="D189" s="25"/>
      <c r="E189" s="25"/>
      <c r="F189" s="27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8" customHeight="1">
      <c r="A190" s="25"/>
      <c r="B190" s="25"/>
      <c r="C190" s="25"/>
      <c r="D190" s="25"/>
      <c r="E190" s="25"/>
      <c r="F190" s="27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8" customHeight="1">
      <c r="A191" s="25"/>
      <c r="B191" s="25"/>
      <c r="C191" s="25"/>
      <c r="D191" s="25"/>
      <c r="E191" s="25"/>
      <c r="F191" s="27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8" customHeight="1">
      <c r="A192" s="25"/>
      <c r="B192" s="25"/>
      <c r="C192" s="25"/>
      <c r="D192" s="25"/>
      <c r="E192" s="25"/>
      <c r="F192" s="27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8" customHeight="1">
      <c r="A193" s="25"/>
      <c r="B193" s="25"/>
      <c r="C193" s="25"/>
      <c r="D193" s="25"/>
      <c r="E193" s="25"/>
      <c r="F193" s="27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8" customHeight="1">
      <c r="A194" s="25"/>
      <c r="B194" s="25"/>
      <c r="C194" s="25"/>
      <c r="D194" s="25"/>
      <c r="E194" s="25"/>
      <c r="F194" s="27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8" customHeight="1">
      <c r="A195" s="25"/>
      <c r="B195" s="25"/>
      <c r="C195" s="25"/>
      <c r="D195" s="25"/>
      <c r="E195" s="25"/>
      <c r="F195" s="27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8" customHeight="1">
      <c r="A196" s="25"/>
      <c r="B196" s="25"/>
      <c r="C196" s="25"/>
      <c r="D196" s="25"/>
      <c r="E196" s="25"/>
      <c r="F196" s="27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8" customHeight="1">
      <c r="A197" s="25"/>
      <c r="B197" s="25"/>
      <c r="C197" s="25"/>
      <c r="D197" s="25"/>
      <c r="E197" s="25"/>
      <c r="F197" s="27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8" customHeight="1">
      <c r="A198" s="25"/>
      <c r="B198" s="25"/>
      <c r="C198" s="25"/>
      <c r="D198" s="25"/>
      <c r="E198" s="25"/>
      <c r="F198" s="27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8" customHeight="1">
      <c r="A199" s="25"/>
      <c r="B199" s="25"/>
      <c r="C199" s="25"/>
      <c r="D199" s="25"/>
      <c r="E199" s="25"/>
      <c r="F199" s="27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8" customHeight="1">
      <c r="A200" s="25"/>
      <c r="B200" s="25"/>
      <c r="C200" s="25"/>
      <c r="D200" s="25"/>
      <c r="E200" s="25"/>
      <c r="F200" s="27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8" customHeight="1">
      <c r="A201" s="25"/>
      <c r="B201" s="25"/>
      <c r="C201" s="25"/>
      <c r="D201" s="25"/>
      <c r="E201" s="25"/>
      <c r="F201" s="27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8" customHeight="1">
      <c r="A202" s="25"/>
      <c r="B202" s="25"/>
      <c r="C202" s="25"/>
      <c r="D202" s="25"/>
      <c r="E202" s="25"/>
      <c r="F202" s="27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8" customHeight="1">
      <c r="A203" s="25"/>
      <c r="B203" s="25"/>
      <c r="C203" s="25"/>
      <c r="D203" s="25"/>
      <c r="E203" s="25"/>
      <c r="F203" s="27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8" customHeight="1">
      <c r="A204" s="25"/>
      <c r="B204" s="25"/>
      <c r="C204" s="25"/>
      <c r="D204" s="25"/>
      <c r="E204" s="25"/>
      <c r="F204" s="27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8" customHeight="1">
      <c r="A205" s="25"/>
      <c r="B205" s="25"/>
      <c r="C205" s="25"/>
      <c r="D205" s="25"/>
      <c r="E205" s="25"/>
      <c r="F205" s="27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8" customHeight="1">
      <c r="A206" s="25"/>
      <c r="B206" s="25"/>
      <c r="C206" s="25"/>
      <c r="D206" s="25"/>
      <c r="E206" s="25"/>
      <c r="F206" s="27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8" customHeight="1">
      <c r="A207" s="25"/>
      <c r="B207" s="25"/>
      <c r="C207" s="25"/>
      <c r="D207" s="25"/>
      <c r="E207" s="25"/>
      <c r="F207" s="27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8" customHeight="1">
      <c r="A208" s="25"/>
      <c r="B208" s="25"/>
      <c r="C208" s="25"/>
      <c r="D208" s="25"/>
      <c r="E208" s="25"/>
      <c r="F208" s="27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8" customHeight="1">
      <c r="A209" s="25"/>
      <c r="B209" s="25"/>
      <c r="C209" s="25"/>
      <c r="D209" s="25"/>
      <c r="E209" s="25"/>
      <c r="F209" s="27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8" customHeight="1">
      <c r="A210" s="25"/>
      <c r="B210" s="25"/>
      <c r="C210" s="25"/>
      <c r="D210" s="25"/>
      <c r="E210" s="25"/>
      <c r="F210" s="27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8" customHeight="1">
      <c r="A211" s="25"/>
      <c r="B211" s="25"/>
      <c r="C211" s="25"/>
      <c r="D211" s="25"/>
      <c r="E211" s="25"/>
      <c r="F211" s="27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8" customHeight="1">
      <c r="A212" s="25"/>
      <c r="B212" s="25"/>
      <c r="C212" s="25"/>
      <c r="D212" s="25"/>
      <c r="E212" s="25"/>
      <c r="F212" s="27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8" customHeight="1">
      <c r="A213" s="25"/>
      <c r="B213" s="25"/>
      <c r="C213" s="25"/>
      <c r="D213" s="25"/>
      <c r="E213" s="25"/>
      <c r="F213" s="27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8" customHeight="1">
      <c r="A214" s="25"/>
      <c r="B214" s="25"/>
      <c r="C214" s="25"/>
      <c r="D214" s="25"/>
      <c r="E214" s="25"/>
      <c r="F214" s="27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8" customHeight="1">
      <c r="A215" s="25"/>
      <c r="B215" s="25"/>
      <c r="C215" s="25"/>
      <c r="D215" s="25"/>
      <c r="E215" s="25"/>
      <c r="F215" s="27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8" customHeight="1">
      <c r="A216" s="25"/>
      <c r="B216" s="25"/>
      <c r="C216" s="25"/>
      <c r="D216" s="25"/>
      <c r="E216" s="25"/>
      <c r="F216" s="27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8" customHeight="1">
      <c r="A217" s="25"/>
      <c r="B217" s="25"/>
      <c r="C217" s="25"/>
      <c r="D217" s="25"/>
      <c r="E217" s="25"/>
      <c r="F217" s="27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8" customHeight="1">
      <c r="A218" s="25"/>
      <c r="B218" s="25"/>
      <c r="C218" s="25"/>
      <c r="D218" s="25"/>
      <c r="E218" s="25"/>
      <c r="F218" s="27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8" customHeight="1">
      <c r="A219" s="25"/>
      <c r="B219" s="25"/>
      <c r="C219" s="25"/>
      <c r="D219" s="25"/>
      <c r="E219" s="25"/>
      <c r="F219" s="27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8" customHeight="1">
      <c r="A220" s="25"/>
      <c r="B220" s="25"/>
      <c r="C220" s="25"/>
      <c r="D220" s="25"/>
      <c r="E220" s="25"/>
      <c r="F220" s="27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8" customHeight="1">
      <c r="A221" s="25"/>
      <c r="B221" s="25"/>
      <c r="C221" s="25"/>
      <c r="D221" s="25"/>
      <c r="E221" s="25"/>
      <c r="F221" s="27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8" customHeight="1">
      <c r="A222" s="25"/>
      <c r="B222" s="25"/>
      <c r="C222" s="25"/>
      <c r="D222" s="25"/>
      <c r="E222" s="25"/>
      <c r="F222" s="27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8" customHeight="1">
      <c r="A223" s="25"/>
      <c r="B223" s="25"/>
      <c r="C223" s="25"/>
      <c r="D223" s="25"/>
      <c r="E223" s="25"/>
      <c r="F223" s="27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8" customHeight="1">
      <c r="A224" s="25"/>
      <c r="B224" s="25"/>
      <c r="C224" s="25"/>
      <c r="D224" s="25"/>
      <c r="E224" s="25"/>
      <c r="F224" s="27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8" customHeight="1">
      <c r="A225" s="25"/>
      <c r="B225" s="25"/>
      <c r="C225" s="25"/>
      <c r="D225" s="25"/>
      <c r="E225" s="25"/>
      <c r="F225" s="27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8" customHeight="1">
      <c r="A226" s="25"/>
      <c r="B226" s="25"/>
      <c r="C226" s="25"/>
      <c r="D226" s="25"/>
      <c r="E226" s="25"/>
      <c r="F226" s="27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8" customHeight="1">
      <c r="A227" s="25"/>
      <c r="B227" s="25"/>
      <c r="C227" s="25"/>
      <c r="D227" s="25"/>
      <c r="E227" s="25"/>
      <c r="F227" s="27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8" customHeight="1">
      <c r="A228" s="25"/>
      <c r="B228" s="25"/>
      <c r="C228" s="25"/>
      <c r="D228" s="25"/>
      <c r="E228" s="25"/>
      <c r="F228" s="27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8" customHeight="1">
      <c r="A229" s="25"/>
      <c r="B229" s="25"/>
      <c r="C229" s="25"/>
      <c r="D229" s="25"/>
      <c r="E229" s="25"/>
      <c r="F229" s="27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8" customHeight="1">
      <c r="A230" s="25"/>
      <c r="B230" s="25"/>
      <c r="C230" s="25"/>
      <c r="D230" s="25"/>
      <c r="E230" s="25"/>
      <c r="F230" s="27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8" customHeight="1">
      <c r="A231" s="25"/>
      <c r="B231" s="25"/>
      <c r="C231" s="25"/>
      <c r="D231" s="25"/>
      <c r="E231" s="25"/>
      <c r="F231" s="27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8" customHeight="1">
      <c r="A232" s="25"/>
      <c r="B232" s="25"/>
      <c r="C232" s="25"/>
      <c r="D232" s="25"/>
      <c r="E232" s="25"/>
      <c r="F232" s="27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8" customHeight="1">
      <c r="A233" s="25"/>
      <c r="B233" s="25"/>
      <c r="C233" s="25"/>
      <c r="D233" s="25"/>
      <c r="E233" s="25"/>
      <c r="F233" s="27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8" customHeight="1">
      <c r="A234" s="25"/>
      <c r="B234" s="25"/>
      <c r="C234" s="25"/>
      <c r="D234" s="25"/>
      <c r="E234" s="25"/>
      <c r="F234" s="27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8" customHeight="1">
      <c r="A235" s="25"/>
      <c r="B235" s="25"/>
      <c r="C235" s="25"/>
      <c r="D235" s="25"/>
      <c r="E235" s="25"/>
      <c r="F235" s="27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8" customHeight="1">
      <c r="A236" s="25"/>
      <c r="B236" s="25"/>
      <c r="C236" s="25"/>
      <c r="D236" s="25"/>
      <c r="E236" s="25"/>
      <c r="F236" s="27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8" customHeight="1">
      <c r="A237" s="25"/>
      <c r="B237" s="25"/>
      <c r="C237" s="25"/>
      <c r="D237" s="25"/>
      <c r="E237" s="25"/>
      <c r="F237" s="27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8" customHeight="1">
      <c r="A238" s="25"/>
      <c r="B238" s="25"/>
      <c r="C238" s="25"/>
      <c r="D238" s="25"/>
      <c r="E238" s="25"/>
      <c r="F238" s="27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8" customHeight="1">
      <c r="A239" s="25"/>
      <c r="B239" s="25"/>
      <c r="C239" s="25"/>
      <c r="D239" s="25"/>
      <c r="E239" s="25"/>
      <c r="F239" s="27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8" customHeight="1">
      <c r="A240" s="25"/>
      <c r="B240" s="25"/>
      <c r="C240" s="25"/>
      <c r="D240" s="25"/>
      <c r="E240" s="25"/>
      <c r="F240" s="27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8" customHeight="1">
      <c r="A241" s="25"/>
      <c r="B241" s="25"/>
      <c r="C241" s="25"/>
      <c r="D241" s="25"/>
      <c r="E241" s="25"/>
      <c r="F241" s="27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8" customHeight="1">
      <c r="A242" s="25"/>
      <c r="B242" s="25"/>
      <c r="C242" s="25"/>
      <c r="D242" s="25"/>
      <c r="E242" s="25"/>
      <c r="F242" s="27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8" customHeight="1">
      <c r="A243" s="25"/>
      <c r="B243" s="25"/>
      <c r="C243" s="25"/>
      <c r="D243" s="25"/>
      <c r="E243" s="25"/>
      <c r="F243" s="27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8" customHeight="1">
      <c r="A244" s="25"/>
      <c r="B244" s="25"/>
      <c r="C244" s="25"/>
      <c r="D244" s="25"/>
      <c r="E244" s="25"/>
      <c r="F244" s="27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8" customHeight="1">
      <c r="A245" s="25"/>
      <c r="B245" s="25"/>
      <c r="C245" s="25"/>
      <c r="D245" s="25"/>
      <c r="E245" s="25"/>
      <c r="F245" s="27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8" customHeight="1">
      <c r="A246" s="25"/>
      <c r="B246" s="25"/>
      <c r="C246" s="25"/>
      <c r="D246" s="25"/>
      <c r="E246" s="25"/>
      <c r="F246" s="27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8" customHeight="1">
      <c r="A247" s="25"/>
      <c r="B247" s="25"/>
      <c r="C247" s="25"/>
      <c r="D247" s="25"/>
      <c r="E247" s="25"/>
      <c r="F247" s="27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8" customHeight="1">
      <c r="A248" s="25"/>
      <c r="B248" s="25"/>
      <c r="C248" s="25"/>
      <c r="D248" s="25"/>
      <c r="E248" s="25"/>
      <c r="F248" s="27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8" customHeight="1">
      <c r="A249" s="25"/>
      <c r="B249" s="25"/>
      <c r="C249" s="25"/>
      <c r="D249" s="25"/>
      <c r="E249" s="25"/>
      <c r="F249" s="27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8" customHeight="1">
      <c r="A250" s="25"/>
      <c r="B250" s="25"/>
      <c r="C250" s="25"/>
      <c r="D250" s="25"/>
      <c r="E250" s="25"/>
      <c r="F250" s="27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8" customHeight="1">
      <c r="A251" s="25"/>
      <c r="B251" s="25"/>
      <c r="C251" s="25"/>
      <c r="D251" s="25"/>
      <c r="E251" s="25"/>
      <c r="F251" s="27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8" customHeight="1">
      <c r="A252" s="25"/>
      <c r="B252" s="25"/>
      <c r="C252" s="25"/>
      <c r="D252" s="25"/>
      <c r="E252" s="25"/>
      <c r="F252" s="27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8" customHeight="1">
      <c r="A253" s="25"/>
      <c r="B253" s="25"/>
      <c r="C253" s="25"/>
      <c r="D253" s="25"/>
      <c r="E253" s="25"/>
      <c r="F253" s="27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8" customHeight="1">
      <c r="A254" s="25"/>
      <c r="B254" s="25"/>
      <c r="C254" s="25"/>
      <c r="D254" s="25"/>
      <c r="E254" s="25"/>
      <c r="F254" s="27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8" customHeight="1">
      <c r="A255" s="25"/>
      <c r="B255" s="25"/>
      <c r="C255" s="25"/>
      <c r="D255" s="25"/>
      <c r="E255" s="25"/>
      <c r="F255" s="27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8" customHeight="1">
      <c r="A256" s="25"/>
      <c r="B256" s="25"/>
      <c r="C256" s="25"/>
      <c r="D256" s="25"/>
      <c r="E256" s="25"/>
      <c r="F256" s="27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8" customHeight="1">
      <c r="A257" s="25"/>
      <c r="B257" s="25"/>
      <c r="C257" s="25"/>
      <c r="D257" s="25"/>
      <c r="E257" s="25"/>
      <c r="F257" s="27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8" customHeight="1">
      <c r="A258" s="25"/>
      <c r="B258" s="25"/>
      <c r="C258" s="25"/>
      <c r="D258" s="25"/>
      <c r="E258" s="25"/>
      <c r="F258" s="27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8" customHeight="1">
      <c r="A259" s="25"/>
      <c r="B259" s="25"/>
      <c r="C259" s="25"/>
      <c r="D259" s="25"/>
      <c r="E259" s="25"/>
      <c r="F259" s="27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8" customHeight="1">
      <c r="A260" s="25"/>
      <c r="B260" s="25"/>
      <c r="C260" s="25"/>
      <c r="D260" s="25"/>
      <c r="E260" s="25"/>
      <c r="F260" s="27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8" customHeight="1">
      <c r="A261" s="25"/>
      <c r="B261" s="25"/>
      <c r="C261" s="25"/>
      <c r="D261" s="25"/>
      <c r="E261" s="25"/>
      <c r="F261" s="27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8" customHeight="1">
      <c r="A262" s="25"/>
      <c r="B262" s="25"/>
      <c r="C262" s="25"/>
      <c r="D262" s="25"/>
      <c r="E262" s="25"/>
      <c r="F262" s="27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8" customHeight="1">
      <c r="A263" s="25"/>
      <c r="B263" s="25"/>
      <c r="C263" s="25"/>
      <c r="D263" s="25"/>
      <c r="E263" s="25"/>
      <c r="F263" s="27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8" customHeight="1">
      <c r="A264" s="25"/>
      <c r="B264" s="25"/>
      <c r="C264" s="25"/>
      <c r="D264" s="25"/>
      <c r="E264" s="25"/>
      <c r="F264" s="27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8" customHeight="1">
      <c r="A265" s="25"/>
      <c r="B265" s="25"/>
      <c r="C265" s="25"/>
      <c r="D265" s="25"/>
      <c r="E265" s="25"/>
      <c r="F265" s="27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8" customHeight="1">
      <c r="A266" s="25"/>
      <c r="B266" s="25"/>
      <c r="C266" s="25"/>
      <c r="D266" s="25"/>
      <c r="E266" s="25"/>
      <c r="F266" s="27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8" customHeight="1">
      <c r="A267" s="25"/>
      <c r="B267" s="25"/>
      <c r="C267" s="25"/>
      <c r="D267" s="25"/>
      <c r="E267" s="25"/>
      <c r="F267" s="27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8" customHeight="1">
      <c r="A268" s="25"/>
      <c r="B268" s="25"/>
      <c r="C268" s="25"/>
      <c r="D268" s="25"/>
      <c r="E268" s="25"/>
      <c r="F268" s="27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8" customHeight="1">
      <c r="A269" s="25"/>
      <c r="B269" s="25"/>
      <c r="C269" s="25"/>
      <c r="D269" s="25"/>
      <c r="E269" s="25"/>
      <c r="F269" s="27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8" customHeight="1">
      <c r="A270" s="25"/>
      <c r="B270" s="25"/>
      <c r="C270" s="25"/>
      <c r="D270" s="25"/>
      <c r="E270" s="25"/>
      <c r="F270" s="27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8" customHeight="1">
      <c r="A271" s="25"/>
      <c r="B271" s="25"/>
      <c r="C271" s="25"/>
      <c r="D271" s="25"/>
      <c r="E271" s="25"/>
      <c r="F271" s="27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8" customHeight="1">
      <c r="A272" s="25"/>
      <c r="B272" s="25"/>
      <c r="C272" s="25"/>
      <c r="D272" s="25"/>
      <c r="E272" s="25"/>
      <c r="F272" s="27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8" customHeight="1">
      <c r="A273" s="25"/>
      <c r="B273" s="25"/>
      <c r="C273" s="25"/>
      <c r="D273" s="25"/>
      <c r="E273" s="25"/>
      <c r="F273" s="27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8" customHeight="1">
      <c r="A274" s="25"/>
      <c r="B274" s="25"/>
      <c r="C274" s="25"/>
      <c r="D274" s="25"/>
      <c r="E274" s="25"/>
      <c r="F274" s="27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8" customHeight="1">
      <c r="A275" s="25"/>
      <c r="B275" s="25"/>
      <c r="C275" s="25"/>
      <c r="D275" s="25"/>
      <c r="E275" s="25"/>
      <c r="F275" s="27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8" customHeight="1">
      <c r="A276" s="25"/>
      <c r="B276" s="25"/>
      <c r="C276" s="25"/>
      <c r="D276" s="25"/>
      <c r="E276" s="25"/>
      <c r="F276" s="27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8" customHeight="1">
      <c r="A277" s="25"/>
      <c r="B277" s="25"/>
      <c r="C277" s="25"/>
      <c r="D277" s="25"/>
      <c r="E277" s="25"/>
      <c r="F277" s="27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8" customHeight="1">
      <c r="A278" s="25"/>
      <c r="B278" s="25"/>
      <c r="C278" s="25"/>
      <c r="D278" s="25"/>
      <c r="E278" s="25"/>
      <c r="F278" s="27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8" customHeight="1">
      <c r="A279" s="25"/>
      <c r="B279" s="25"/>
      <c r="C279" s="25"/>
      <c r="D279" s="25"/>
      <c r="E279" s="25"/>
      <c r="F279" s="27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8" customHeight="1">
      <c r="A280" s="25"/>
      <c r="B280" s="25"/>
      <c r="C280" s="25"/>
      <c r="D280" s="25"/>
      <c r="E280" s="25"/>
      <c r="F280" s="27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8" customHeight="1">
      <c r="A281" s="25"/>
      <c r="B281" s="25"/>
      <c r="C281" s="25"/>
      <c r="D281" s="25"/>
      <c r="E281" s="25"/>
      <c r="F281" s="27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8" customHeight="1">
      <c r="A282" s="25"/>
      <c r="B282" s="25"/>
      <c r="C282" s="25"/>
      <c r="D282" s="25"/>
      <c r="E282" s="25"/>
      <c r="F282" s="27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8" customHeight="1">
      <c r="A283" s="25"/>
      <c r="B283" s="25"/>
      <c r="C283" s="25"/>
      <c r="D283" s="25"/>
      <c r="E283" s="25"/>
      <c r="F283" s="27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8" customHeight="1">
      <c r="A284" s="25"/>
      <c r="B284" s="25"/>
      <c r="C284" s="25"/>
      <c r="D284" s="25"/>
      <c r="E284" s="25"/>
      <c r="F284" s="27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8" customHeight="1">
      <c r="A285" s="25"/>
      <c r="B285" s="25"/>
      <c r="C285" s="25"/>
      <c r="D285" s="25"/>
      <c r="E285" s="25"/>
      <c r="F285" s="27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8" customHeight="1">
      <c r="A286" s="25"/>
      <c r="B286" s="25"/>
      <c r="C286" s="25"/>
      <c r="D286" s="25"/>
      <c r="E286" s="25"/>
      <c r="F286" s="27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8" customHeight="1">
      <c r="A287" s="25"/>
      <c r="B287" s="25"/>
      <c r="C287" s="25"/>
      <c r="D287" s="25"/>
      <c r="E287" s="25"/>
      <c r="F287" s="27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8" customHeight="1">
      <c r="A288" s="25"/>
      <c r="B288" s="25"/>
      <c r="C288" s="25"/>
      <c r="D288" s="25"/>
      <c r="E288" s="25"/>
      <c r="F288" s="27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8" customHeight="1">
      <c r="A289" s="25"/>
      <c r="B289" s="25"/>
      <c r="C289" s="25"/>
      <c r="D289" s="25"/>
      <c r="E289" s="25"/>
      <c r="F289" s="27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8" customHeight="1">
      <c r="A290" s="25"/>
      <c r="B290" s="25"/>
      <c r="C290" s="25"/>
      <c r="D290" s="25"/>
      <c r="E290" s="25"/>
      <c r="F290" s="27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G19:G20"/>
    <mergeCell ref="H19:H20"/>
    <mergeCell ref="A1:F1"/>
    <mergeCell ref="A2:F2"/>
    <mergeCell ref="A19:A20"/>
    <mergeCell ref="B19:B20"/>
    <mergeCell ref="C19:C20"/>
    <mergeCell ref="D19:D20"/>
    <mergeCell ref="E19:F19"/>
  </mergeCells>
  <pageMargins left="0.55118110236220474" right="0.15748031496062992" top="0.23622047244094491" bottom="0.19685039370078741" header="0" footer="0"/>
  <pageSetup orientation="landscape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40" workbookViewId="0">
      <selection activeCell="B34" sqref="B34"/>
    </sheetView>
  </sheetViews>
  <sheetFormatPr defaultColWidth="14.44140625" defaultRowHeight="15" customHeight="1"/>
  <cols>
    <col min="1" max="1" width="4.6640625" customWidth="1"/>
    <col min="2" max="2" width="53.44140625" customWidth="1"/>
    <col min="3" max="3" width="30.44140625" customWidth="1"/>
    <col min="4" max="4" width="12.109375" customWidth="1"/>
    <col min="5" max="5" width="8.109375" customWidth="1"/>
    <col min="6" max="6" width="6.44140625" customWidth="1"/>
    <col min="7" max="7" width="12" customWidth="1"/>
    <col min="8" max="8" width="11.109375" customWidth="1"/>
    <col min="9" max="26" width="12.5546875" customWidth="1"/>
  </cols>
  <sheetData>
    <row r="1" spans="1:26" ht="21.75" customHeight="1">
      <c r="A1" s="332" t="s">
        <v>592</v>
      </c>
      <c r="B1" s="333"/>
      <c r="C1" s="333"/>
      <c r="D1" s="333"/>
      <c r="E1" s="333"/>
      <c r="F1" s="333"/>
      <c r="G1" s="333"/>
      <c r="H1" s="333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1.75" customHeight="1">
      <c r="A2" s="332" t="s">
        <v>593</v>
      </c>
      <c r="B2" s="333"/>
      <c r="C2" s="333"/>
      <c r="D2" s="333"/>
      <c r="E2" s="333"/>
      <c r="F2" s="333"/>
      <c r="G2" s="333"/>
      <c r="H2" s="33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21.75" customHeight="1">
      <c r="A3" s="30" t="s">
        <v>594</v>
      </c>
      <c r="B3" s="41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21.75" customHeight="1">
      <c r="A4" s="30" t="s">
        <v>595</v>
      </c>
      <c r="B4" s="41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21.75" customHeight="1">
      <c r="A5" s="30" t="s">
        <v>596</v>
      </c>
      <c r="B5" s="4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1.75" customHeight="1">
      <c r="A6" s="30"/>
      <c r="B6" s="41" t="s">
        <v>597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1.75" customHeight="1">
      <c r="A7" s="30"/>
      <c r="B7" s="41" t="s">
        <v>598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21.75" customHeight="1">
      <c r="A8" s="30"/>
      <c r="B8" s="41" t="s">
        <v>599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21.75" customHeight="1">
      <c r="A9" s="30"/>
      <c r="B9" s="41" t="s">
        <v>600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4.5" customHeight="1">
      <c r="A10" s="30"/>
      <c r="B10" s="41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8" customHeight="1">
      <c r="A11" s="325" t="s">
        <v>2</v>
      </c>
      <c r="B11" s="325" t="s">
        <v>72</v>
      </c>
      <c r="C11" s="325" t="s">
        <v>73</v>
      </c>
      <c r="D11" s="325" t="s">
        <v>74</v>
      </c>
      <c r="E11" s="331" t="s">
        <v>5</v>
      </c>
      <c r="F11" s="316"/>
      <c r="G11" s="325" t="s">
        <v>512</v>
      </c>
      <c r="H11" s="325" t="s">
        <v>76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8" customHeight="1">
      <c r="A12" s="322"/>
      <c r="B12" s="322"/>
      <c r="C12" s="322"/>
      <c r="D12" s="322"/>
      <c r="E12" s="48" t="s">
        <v>77</v>
      </c>
      <c r="F12" s="48" t="s">
        <v>78</v>
      </c>
      <c r="G12" s="322"/>
      <c r="H12" s="322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21.75" customHeight="1">
      <c r="A13" s="167">
        <v>1</v>
      </c>
      <c r="B13" s="168" t="s">
        <v>601</v>
      </c>
      <c r="C13" s="169"/>
      <c r="D13" s="169"/>
      <c r="E13" s="169">
        <f>SUM(A55)</f>
        <v>0</v>
      </c>
      <c r="F13" s="169"/>
      <c r="G13" s="169"/>
      <c r="H13" s="169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21.75" customHeight="1">
      <c r="A14" s="170"/>
      <c r="B14" s="168" t="s">
        <v>21</v>
      </c>
      <c r="C14" s="170"/>
      <c r="D14" s="170"/>
      <c r="E14" s="170"/>
      <c r="F14" s="170"/>
      <c r="G14" s="170"/>
      <c r="H14" s="170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21.75" customHeight="1">
      <c r="A15" s="170"/>
      <c r="B15" s="171" t="s">
        <v>602</v>
      </c>
      <c r="C15" s="170"/>
      <c r="D15" s="170"/>
      <c r="E15" s="170"/>
      <c r="F15" s="170"/>
      <c r="G15" s="170"/>
      <c r="H15" s="170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21.75" customHeight="1">
      <c r="A16" s="170"/>
      <c r="B16" s="171" t="s">
        <v>603</v>
      </c>
      <c r="C16" s="170" t="s">
        <v>604</v>
      </c>
      <c r="D16" s="170" t="s">
        <v>605</v>
      </c>
      <c r="E16" s="170"/>
      <c r="F16" s="170"/>
      <c r="G16" s="170"/>
      <c r="H16" s="170" t="s">
        <v>606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21.75" customHeight="1">
      <c r="A17" s="170"/>
      <c r="B17" s="171" t="s">
        <v>607</v>
      </c>
      <c r="C17" s="170" t="s">
        <v>608</v>
      </c>
      <c r="D17" s="170" t="s">
        <v>609</v>
      </c>
      <c r="E17" s="170"/>
      <c r="F17" s="170"/>
      <c r="G17" s="170"/>
      <c r="H17" s="170" t="s">
        <v>610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21.75" customHeight="1">
      <c r="A18" s="170"/>
      <c r="B18" s="171" t="s">
        <v>611</v>
      </c>
      <c r="C18" s="170" t="s">
        <v>612</v>
      </c>
      <c r="D18" s="170"/>
      <c r="E18" s="170"/>
      <c r="F18" s="170"/>
      <c r="G18" s="170"/>
      <c r="H18" s="170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21.75" customHeight="1">
      <c r="A19" s="170"/>
      <c r="B19" s="171" t="s">
        <v>613</v>
      </c>
      <c r="C19" s="170" t="s">
        <v>614</v>
      </c>
      <c r="D19" s="170"/>
      <c r="E19" s="170"/>
      <c r="F19" s="170"/>
      <c r="G19" s="170"/>
      <c r="H19" s="170" t="s">
        <v>615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21.75" customHeight="1">
      <c r="A20" s="170"/>
      <c r="B20" s="171" t="s">
        <v>616</v>
      </c>
      <c r="C20" s="170"/>
      <c r="D20" s="170"/>
      <c r="E20" s="170"/>
      <c r="F20" s="170"/>
      <c r="G20" s="170"/>
      <c r="H20" s="170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21.75" customHeight="1">
      <c r="A21" s="170"/>
      <c r="B21" s="171" t="s">
        <v>617</v>
      </c>
      <c r="C21" s="170"/>
      <c r="D21" s="170"/>
      <c r="E21" s="170"/>
      <c r="F21" s="170"/>
      <c r="G21" s="170"/>
      <c r="H21" s="170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21.75" customHeight="1">
      <c r="A22" s="170"/>
      <c r="B22" s="171" t="s">
        <v>618</v>
      </c>
      <c r="C22" s="170"/>
      <c r="D22" s="170"/>
      <c r="E22" s="170"/>
      <c r="F22" s="170"/>
      <c r="G22" s="170"/>
      <c r="H22" s="170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21.75" customHeight="1">
      <c r="A23" s="170"/>
      <c r="B23" s="171" t="s">
        <v>619</v>
      </c>
      <c r="C23" s="170"/>
      <c r="D23" s="170"/>
      <c r="E23" s="170"/>
      <c r="F23" s="170"/>
      <c r="G23" s="170"/>
      <c r="H23" s="170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21.75" customHeight="1">
      <c r="A24" s="170"/>
      <c r="B24" s="171" t="s">
        <v>620</v>
      </c>
      <c r="C24" s="170"/>
      <c r="D24" s="170"/>
      <c r="E24" s="170"/>
      <c r="F24" s="170"/>
      <c r="G24" s="170"/>
      <c r="H24" s="170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21.75" customHeight="1">
      <c r="A25" s="170"/>
      <c r="B25" s="171" t="s">
        <v>621</v>
      </c>
      <c r="C25" s="170"/>
      <c r="D25" s="170"/>
      <c r="E25" s="170"/>
      <c r="F25" s="170"/>
      <c r="G25" s="170"/>
      <c r="H25" s="170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21.75" customHeight="1">
      <c r="A26" s="170"/>
      <c r="B26" s="171" t="s">
        <v>622</v>
      </c>
      <c r="C26" s="172" t="s">
        <v>623</v>
      </c>
      <c r="D26" s="170"/>
      <c r="E26" s="173">
        <v>5000</v>
      </c>
      <c r="F26" s="170" t="s">
        <v>624</v>
      </c>
      <c r="G26" s="170"/>
      <c r="H26" s="170" t="s">
        <v>615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21.75" customHeight="1">
      <c r="A27" s="170"/>
      <c r="B27" s="171" t="s">
        <v>625</v>
      </c>
      <c r="C27" s="172" t="s">
        <v>626</v>
      </c>
      <c r="D27" s="170"/>
      <c r="E27" s="170"/>
      <c r="F27" s="170"/>
      <c r="G27" s="170"/>
      <c r="H27" s="170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21.75" customHeight="1">
      <c r="A28" s="170"/>
      <c r="B28" s="171" t="s">
        <v>627</v>
      </c>
      <c r="C28" s="172" t="s">
        <v>628</v>
      </c>
      <c r="D28" s="172"/>
      <c r="E28" s="170"/>
      <c r="F28" s="170"/>
      <c r="G28" s="170"/>
      <c r="H28" s="170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21.75" customHeight="1">
      <c r="A29" s="170"/>
      <c r="B29" s="171" t="s">
        <v>629</v>
      </c>
      <c r="C29" s="170"/>
      <c r="D29" s="170"/>
      <c r="E29" s="170"/>
      <c r="F29" s="170"/>
      <c r="G29" s="170"/>
      <c r="H29" s="170" t="s">
        <v>615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21.75" customHeight="1">
      <c r="A30" s="174"/>
      <c r="B30" s="175" t="s">
        <v>630</v>
      </c>
      <c r="C30" s="174"/>
      <c r="D30" s="174"/>
      <c r="E30" s="174"/>
      <c r="F30" s="174"/>
      <c r="G30" s="174"/>
      <c r="H30" s="17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21.75" customHeight="1">
      <c r="A31" s="174"/>
      <c r="B31" s="175" t="s">
        <v>631</v>
      </c>
      <c r="C31" s="174"/>
      <c r="D31" s="174"/>
      <c r="E31" s="174"/>
      <c r="F31" s="174"/>
      <c r="G31" s="174"/>
      <c r="H31" s="17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21.75" customHeight="1">
      <c r="A32" s="174"/>
      <c r="B32" s="175" t="s">
        <v>632</v>
      </c>
      <c r="C32" s="174"/>
      <c r="D32" s="174"/>
      <c r="E32" s="174"/>
      <c r="F32" s="174"/>
      <c r="G32" s="174"/>
      <c r="H32" s="17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21.75" customHeight="1">
      <c r="A33" s="174"/>
      <c r="B33" s="175" t="s">
        <v>633</v>
      </c>
      <c r="C33" s="174"/>
      <c r="D33" s="174"/>
      <c r="E33" s="174"/>
      <c r="F33" s="174"/>
      <c r="G33" s="174"/>
      <c r="H33" s="17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21.75" customHeight="1">
      <c r="A34" s="174"/>
      <c r="B34" s="171" t="s">
        <v>634</v>
      </c>
      <c r="C34" s="170"/>
      <c r="D34" s="174"/>
      <c r="E34" s="176">
        <v>2800</v>
      </c>
      <c r="F34" s="177"/>
      <c r="G34" s="174"/>
      <c r="H34" s="170" t="s">
        <v>85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21.75" customHeight="1">
      <c r="A35" s="174"/>
      <c r="B35" s="171" t="s">
        <v>635</v>
      </c>
      <c r="C35" s="170"/>
      <c r="D35" s="174"/>
      <c r="E35" s="177"/>
      <c r="F35" s="177"/>
      <c r="G35" s="174"/>
      <c r="H35" s="170" t="s">
        <v>610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21.75" customHeight="1">
      <c r="A36" s="174"/>
      <c r="B36" s="171" t="s">
        <v>636</v>
      </c>
      <c r="C36" s="170" t="s">
        <v>637</v>
      </c>
      <c r="D36" s="174"/>
      <c r="E36" s="176" t="s">
        <v>638</v>
      </c>
      <c r="F36" s="177"/>
      <c r="G36" s="174"/>
      <c r="H36" s="17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21.75" customHeight="1">
      <c r="A37" s="174"/>
      <c r="B37" s="171" t="s">
        <v>639</v>
      </c>
      <c r="C37" s="170" t="s">
        <v>640</v>
      </c>
      <c r="D37" s="174"/>
      <c r="E37" s="177" t="s">
        <v>641</v>
      </c>
      <c r="F37" s="177"/>
      <c r="G37" s="174"/>
      <c r="H37" s="17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21.75" customHeight="1">
      <c r="A38" s="174"/>
      <c r="B38" s="171" t="s">
        <v>642</v>
      </c>
      <c r="C38" s="170" t="s">
        <v>643</v>
      </c>
      <c r="D38" s="174"/>
      <c r="E38" s="174"/>
      <c r="F38" s="174"/>
      <c r="G38" s="174"/>
      <c r="H38" s="17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21.75" customHeight="1">
      <c r="A39" s="174"/>
      <c r="B39" s="170" t="s">
        <v>644</v>
      </c>
      <c r="C39" s="174"/>
      <c r="D39" s="174"/>
      <c r="E39" s="174"/>
      <c r="F39" s="174"/>
      <c r="G39" s="174"/>
      <c r="H39" s="17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21.75" customHeight="1">
      <c r="A40" s="174"/>
      <c r="B40" s="170" t="s">
        <v>645</v>
      </c>
      <c r="C40" s="174"/>
      <c r="D40" s="174"/>
      <c r="E40" s="174"/>
      <c r="F40" s="174"/>
      <c r="G40" s="174"/>
      <c r="H40" s="17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21.75" customHeight="1">
      <c r="A41" s="174"/>
      <c r="B41" s="170" t="s">
        <v>646</v>
      </c>
      <c r="C41" s="174"/>
      <c r="D41" s="174"/>
      <c r="E41" s="174"/>
      <c r="F41" s="174"/>
      <c r="G41" s="174"/>
      <c r="H41" s="17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21.75" customHeight="1">
      <c r="A42" s="174"/>
      <c r="B42" s="170" t="s">
        <v>647</v>
      </c>
      <c r="C42" s="174"/>
      <c r="D42" s="174"/>
      <c r="E42" s="174"/>
      <c r="F42" s="174"/>
      <c r="G42" s="174"/>
      <c r="H42" s="17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21.75" customHeight="1">
      <c r="A43" s="174"/>
      <c r="B43" s="171" t="s">
        <v>648</v>
      </c>
      <c r="C43" s="170"/>
      <c r="D43" s="170"/>
      <c r="E43" s="170"/>
      <c r="F43" s="170"/>
      <c r="G43" s="170"/>
      <c r="H43" s="170" t="s">
        <v>85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21.75" customHeight="1">
      <c r="A44" s="174"/>
      <c r="B44" s="171" t="s">
        <v>649</v>
      </c>
      <c r="C44" s="170"/>
      <c r="D44" s="170"/>
      <c r="E44" s="170"/>
      <c r="F44" s="170"/>
      <c r="G44" s="170"/>
      <c r="H44" s="170" t="s">
        <v>610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21.75" customHeight="1">
      <c r="A45" s="178"/>
      <c r="B45" s="171" t="s">
        <v>650</v>
      </c>
      <c r="C45" s="170"/>
      <c r="D45" s="170"/>
      <c r="E45" s="170"/>
      <c r="F45" s="170"/>
      <c r="G45" s="170"/>
      <c r="H45" s="170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21.75" customHeight="1">
      <c r="A46" s="167"/>
      <c r="B46" s="175" t="s">
        <v>651</v>
      </c>
      <c r="C46" s="174"/>
      <c r="D46" s="174"/>
      <c r="E46" s="174"/>
      <c r="F46" s="174"/>
      <c r="G46" s="174"/>
      <c r="H46" s="174" t="s">
        <v>652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21.75" customHeight="1">
      <c r="A47" s="178"/>
      <c r="B47" s="179"/>
      <c r="C47" s="178"/>
      <c r="D47" s="178"/>
      <c r="E47" s="178"/>
      <c r="F47" s="178"/>
      <c r="G47" s="178"/>
      <c r="H47" s="178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21.75" customHeight="1">
      <c r="A48" s="326" t="s">
        <v>6</v>
      </c>
      <c r="B48" s="315"/>
      <c r="C48" s="315"/>
      <c r="D48" s="316"/>
      <c r="E48" s="180">
        <f>SUM(E13:E47)</f>
        <v>7800</v>
      </c>
      <c r="F48" s="181" t="s">
        <v>7</v>
      </c>
      <c r="G48" s="182"/>
      <c r="H48" s="183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21.75" customHeight="1">
      <c r="A49" s="25"/>
      <c r="B49" s="184" t="s">
        <v>653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21.75" customHeight="1">
      <c r="A50" s="25"/>
      <c r="B50" s="185" t="s">
        <v>654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21.75" customHeight="1">
      <c r="A51" s="25"/>
      <c r="B51" s="186" t="s">
        <v>655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21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21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21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21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21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21.75" customHeight="1">
      <c r="A57" s="25"/>
      <c r="B57" s="18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21.75" customHeight="1">
      <c r="A58" s="25"/>
      <c r="B58" s="18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21.75" customHeight="1">
      <c r="A59" s="25"/>
      <c r="B59" s="18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21.75" customHeight="1">
      <c r="A60" s="25"/>
      <c r="B60" s="18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21.75" customHeight="1">
      <c r="A61" s="25"/>
      <c r="B61" s="18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21.75" customHeight="1">
      <c r="A62" s="25"/>
      <c r="B62" s="18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21.75" customHeight="1">
      <c r="A63" s="25"/>
      <c r="B63" s="18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21.75" customHeight="1">
      <c r="A64" s="25"/>
      <c r="B64" s="187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21.75" customHeight="1">
      <c r="A65" s="25"/>
      <c r="B65" s="18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21.75" customHeight="1">
      <c r="A66" s="25"/>
      <c r="B66" s="18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21.75" customHeight="1">
      <c r="A67" s="25"/>
      <c r="B67" s="187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21.75" customHeight="1">
      <c r="A68" s="25"/>
      <c r="B68" s="187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21.75" customHeight="1">
      <c r="A69" s="25"/>
      <c r="B69" s="187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21.75" customHeight="1">
      <c r="A70" s="25"/>
      <c r="B70" s="187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21.75" customHeight="1">
      <c r="A71" s="25"/>
      <c r="B71" s="187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21.75" customHeight="1">
      <c r="A72" s="25"/>
      <c r="B72" s="187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21.75" customHeight="1">
      <c r="A73" s="25"/>
      <c r="B73" s="187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21.75" customHeight="1">
      <c r="A74" s="25"/>
      <c r="B74" s="187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21.75" customHeight="1">
      <c r="A75" s="25"/>
      <c r="B75" s="187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21.75" customHeight="1">
      <c r="A76" s="25"/>
      <c r="B76" s="187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21.75" customHeight="1">
      <c r="A77" s="25"/>
      <c r="B77" s="187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21.75" customHeight="1">
      <c r="A78" s="25"/>
      <c r="B78" s="18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21.75" customHeight="1">
      <c r="A79" s="25"/>
      <c r="B79" s="187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21.75" customHeight="1">
      <c r="A80" s="25"/>
      <c r="B80" s="187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21.75" customHeight="1">
      <c r="A81" s="25"/>
      <c r="B81" s="18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21.75" customHeight="1">
      <c r="A82" s="25"/>
      <c r="B82" s="187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21.75" customHeight="1">
      <c r="A83" s="25"/>
      <c r="B83" s="187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21.75" customHeight="1">
      <c r="A84" s="25"/>
      <c r="B84" s="187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21.75" customHeight="1">
      <c r="A85" s="25"/>
      <c r="B85" s="187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1.75" customHeight="1">
      <c r="A86" s="25"/>
      <c r="B86" s="187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21.75" customHeight="1">
      <c r="A87" s="25"/>
      <c r="B87" s="187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21.75" customHeight="1">
      <c r="A88" s="25"/>
      <c r="B88" s="187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21.75" customHeight="1">
      <c r="A89" s="25"/>
      <c r="B89" s="187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21.75" customHeight="1">
      <c r="A90" s="25"/>
      <c r="B90" s="187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21.75" customHeight="1">
      <c r="A91" s="25"/>
      <c r="B91" s="187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21.75" customHeight="1">
      <c r="A92" s="25"/>
      <c r="B92" s="187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21.75" customHeight="1">
      <c r="A93" s="25"/>
      <c r="B93" s="187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21.75" customHeight="1">
      <c r="A94" s="25"/>
      <c r="B94" s="187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21.75" customHeight="1">
      <c r="A95" s="25"/>
      <c r="B95" s="187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21.75" customHeight="1">
      <c r="A96" s="25"/>
      <c r="B96" s="187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21.75" customHeight="1">
      <c r="A97" s="25"/>
      <c r="B97" s="187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21.75" customHeight="1">
      <c r="A98" s="25"/>
      <c r="B98" s="187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21.75" customHeight="1">
      <c r="A99" s="25"/>
      <c r="B99" s="187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21.75" customHeight="1">
      <c r="A100" s="25"/>
      <c r="B100" s="187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21.75" customHeight="1">
      <c r="A101" s="25"/>
      <c r="B101" s="187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21.75" customHeight="1">
      <c r="A102" s="25"/>
      <c r="B102" s="187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21.75" customHeight="1">
      <c r="A103" s="25"/>
      <c r="B103" s="187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21.75" customHeight="1">
      <c r="A104" s="25"/>
      <c r="B104" s="187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21.75" customHeight="1">
      <c r="A105" s="25"/>
      <c r="B105" s="187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21.75" customHeight="1">
      <c r="A106" s="25"/>
      <c r="B106" s="187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21.75" customHeight="1">
      <c r="A107" s="25"/>
      <c r="B107" s="187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21.75" customHeight="1">
      <c r="A108" s="25"/>
      <c r="B108" s="187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21.75" customHeight="1">
      <c r="A109" s="25"/>
      <c r="B109" s="187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21.75" customHeight="1">
      <c r="A110" s="25"/>
      <c r="B110" s="187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21.75" customHeight="1">
      <c r="A111" s="25"/>
      <c r="B111" s="187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21.75" customHeight="1">
      <c r="A112" s="25"/>
      <c r="B112" s="187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21.75" customHeight="1">
      <c r="A113" s="25"/>
      <c r="B113" s="187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21.75" customHeight="1">
      <c r="A114" s="25"/>
      <c r="B114" s="187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21.75" customHeight="1">
      <c r="A115" s="25"/>
      <c r="B115" s="187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21.75" customHeight="1">
      <c r="A116" s="25"/>
      <c r="B116" s="187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21.75" customHeight="1">
      <c r="A117" s="25"/>
      <c r="B117" s="187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21.75" customHeight="1">
      <c r="A118" s="25"/>
      <c r="B118" s="187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21.75" customHeight="1">
      <c r="A119" s="25"/>
      <c r="B119" s="187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21.75" customHeight="1">
      <c r="A120" s="25"/>
      <c r="B120" s="187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21.75" customHeight="1">
      <c r="A121" s="25"/>
      <c r="B121" s="187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21.75" customHeight="1">
      <c r="A122" s="25"/>
      <c r="B122" s="187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21.75" customHeight="1">
      <c r="A123" s="25"/>
      <c r="B123" s="187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21.75" customHeight="1">
      <c r="A124" s="25"/>
      <c r="B124" s="187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21.75" customHeight="1">
      <c r="A125" s="25"/>
      <c r="B125" s="187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21.75" customHeight="1">
      <c r="A126" s="25"/>
      <c r="B126" s="187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21.75" customHeight="1">
      <c r="A127" s="25"/>
      <c r="B127" s="187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21.75" customHeight="1">
      <c r="A128" s="25"/>
      <c r="B128" s="187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21.75" customHeight="1">
      <c r="A129" s="25"/>
      <c r="B129" s="187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21.75" customHeight="1">
      <c r="A130" s="25"/>
      <c r="B130" s="187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21.75" customHeight="1">
      <c r="A131" s="25"/>
      <c r="B131" s="187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21.75" customHeight="1">
      <c r="A132" s="25"/>
      <c r="B132" s="187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21.75" customHeight="1">
      <c r="A133" s="25"/>
      <c r="B133" s="187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21.75" customHeight="1">
      <c r="A134" s="25"/>
      <c r="B134" s="187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21.75" customHeight="1">
      <c r="A135" s="25"/>
      <c r="B135" s="187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21.75" customHeight="1">
      <c r="A136" s="25"/>
      <c r="B136" s="187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21.75" customHeight="1">
      <c r="A137" s="25"/>
      <c r="B137" s="187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21.75" customHeight="1">
      <c r="A138" s="25"/>
      <c r="B138" s="187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21.75" customHeight="1">
      <c r="A139" s="25"/>
      <c r="B139" s="187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21.75" customHeight="1">
      <c r="A140" s="25"/>
      <c r="B140" s="187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21.75" customHeight="1">
      <c r="A141" s="25"/>
      <c r="B141" s="187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21.75" customHeight="1">
      <c r="A142" s="25"/>
      <c r="B142" s="187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21.75" customHeight="1">
      <c r="A143" s="25"/>
      <c r="B143" s="187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21.75" customHeight="1">
      <c r="A144" s="25"/>
      <c r="B144" s="187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21.75" customHeight="1">
      <c r="A145" s="25"/>
      <c r="B145" s="187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21.75" customHeight="1">
      <c r="A146" s="25"/>
      <c r="B146" s="187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21.75" customHeight="1">
      <c r="A147" s="25"/>
      <c r="B147" s="187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21.75" customHeight="1">
      <c r="A148" s="25"/>
      <c r="B148" s="187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21.75" customHeight="1">
      <c r="A149" s="25"/>
      <c r="B149" s="187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21.75" customHeight="1">
      <c r="A150" s="25"/>
      <c r="B150" s="187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21.75" customHeight="1">
      <c r="A151" s="25"/>
      <c r="B151" s="187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21.75" customHeight="1">
      <c r="A152" s="25"/>
      <c r="B152" s="187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21.75" customHeight="1">
      <c r="A153" s="25"/>
      <c r="B153" s="187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21.75" customHeight="1">
      <c r="A154" s="25"/>
      <c r="B154" s="187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21.75" customHeight="1">
      <c r="A155" s="25"/>
      <c r="B155" s="187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21.75" customHeight="1">
      <c r="A156" s="25"/>
      <c r="B156" s="187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21.75" customHeight="1">
      <c r="A157" s="25"/>
      <c r="B157" s="187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21.75" customHeight="1">
      <c r="A158" s="25"/>
      <c r="B158" s="187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21.75" customHeight="1">
      <c r="A159" s="25"/>
      <c r="B159" s="187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21.75" customHeight="1">
      <c r="A160" s="25"/>
      <c r="B160" s="187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21.75" customHeight="1">
      <c r="A161" s="25"/>
      <c r="B161" s="187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21.75" customHeight="1">
      <c r="A162" s="25"/>
      <c r="B162" s="187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21.75" customHeight="1">
      <c r="A163" s="25"/>
      <c r="B163" s="187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21.75" customHeight="1">
      <c r="A164" s="25"/>
      <c r="B164" s="187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21.75" customHeight="1">
      <c r="A165" s="25"/>
      <c r="B165" s="187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21.75" customHeight="1">
      <c r="A166" s="25"/>
      <c r="B166" s="187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21.75" customHeight="1">
      <c r="A167" s="25"/>
      <c r="B167" s="187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21.75" customHeight="1">
      <c r="A168" s="25"/>
      <c r="B168" s="187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21.75" customHeight="1">
      <c r="A169" s="25"/>
      <c r="B169" s="187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21.75" customHeight="1">
      <c r="A170" s="25"/>
      <c r="B170" s="187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21.75" customHeight="1">
      <c r="A171" s="25"/>
      <c r="B171" s="187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21.75" customHeight="1">
      <c r="A172" s="25"/>
      <c r="B172" s="187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21.75" customHeight="1">
      <c r="A173" s="25"/>
      <c r="B173" s="187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21.75" customHeight="1">
      <c r="A174" s="25"/>
      <c r="B174" s="187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21.75" customHeight="1">
      <c r="A175" s="25"/>
      <c r="B175" s="187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21.75" customHeight="1">
      <c r="A176" s="25"/>
      <c r="B176" s="187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21.75" customHeight="1">
      <c r="A177" s="25"/>
      <c r="B177" s="187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21.75" customHeight="1">
      <c r="A178" s="25"/>
      <c r="B178" s="187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21.75" customHeight="1">
      <c r="A179" s="25"/>
      <c r="B179" s="187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21.75" customHeight="1">
      <c r="A180" s="25"/>
      <c r="B180" s="187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21.75" customHeight="1">
      <c r="A181" s="25"/>
      <c r="B181" s="187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21.75" customHeight="1">
      <c r="A182" s="25"/>
      <c r="B182" s="187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21.75" customHeight="1">
      <c r="A183" s="25"/>
      <c r="B183" s="187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21.75" customHeight="1">
      <c r="A184" s="25"/>
      <c r="B184" s="187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21.75" customHeight="1">
      <c r="A185" s="25"/>
      <c r="B185" s="187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21.75" customHeight="1">
      <c r="A186" s="25"/>
      <c r="B186" s="187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21.75" customHeight="1">
      <c r="A187" s="25"/>
      <c r="B187" s="187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21.75" customHeight="1">
      <c r="A188" s="25"/>
      <c r="B188" s="187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21.75" customHeight="1">
      <c r="A189" s="25"/>
      <c r="B189" s="187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21.75" customHeight="1">
      <c r="A190" s="25"/>
      <c r="B190" s="187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21.75" customHeight="1">
      <c r="A191" s="25"/>
      <c r="B191" s="187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21.75" customHeight="1">
      <c r="A192" s="25"/>
      <c r="B192" s="187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21.75" customHeight="1">
      <c r="A193" s="25"/>
      <c r="B193" s="187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21.75" customHeight="1">
      <c r="A194" s="25"/>
      <c r="B194" s="187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21.75" customHeight="1">
      <c r="A195" s="25"/>
      <c r="B195" s="187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21.75" customHeight="1">
      <c r="A196" s="25"/>
      <c r="B196" s="187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21.75" customHeight="1">
      <c r="A197" s="25"/>
      <c r="B197" s="187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21.75" customHeight="1">
      <c r="A198" s="25"/>
      <c r="B198" s="187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21.75" customHeight="1">
      <c r="A199" s="25"/>
      <c r="B199" s="187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21.75" customHeight="1">
      <c r="A200" s="25"/>
      <c r="B200" s="187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21.75" customHeight="1">
      <c r="A201" s="25"/>
      <c r="B201" s="187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21.75" customHeight="1">
      <c r="A202" s="25"/>
      <c r="B202" s="187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21.75" customHeight="1">
      <c r="A203" s="25"/>
      <c r="B203" s="187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21.75" customHeight="1">
      <c r="A204" s="25"/>
      <c r="B204" s="187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21.75" customHeight="1">
      <c r="A205" s="25"/>
      <c r="B205" s="187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21.75" customHeight="1">
      <c r="A206" s="25"/>
      <c r="B206" s="187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21.75" customHeight="1">
      <c r="A207" s="25"/>
      <c r="B207" s="187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21.75" customHeight="1">
      <c r="A208" s="25"/>
      <c r="B208" s="187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21.75" customHeight="1">
      <c r="A209" s="25"/>
      <c r="B209" s="187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21.75" customHeight="1">
      <c r="A210" s="25"/>
      <c r="B210" s="187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21.75" customHeight="1">
      <c r="A211" s="25"/>
      <c r="B211" s="187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21.75" customHeight="1">
      <c r="A212" s="25"/>
      <c r="B212" s="187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21.75" customHeight="1">
      <c r="A213" s="25"/>
      <c r="B213" s="187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21.75" customHeight="1">
      <c r="A214" s="25"/>
      <c r="B214" s="187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21.75" customHeight="1">
      <c r="A215" s="25"/>
      <c r="B215" s="187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21.75" customHeight="1">
      <c r="A216" s="25"/>
      <c r="B216" s="187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21.75" customHeight="1">
      <c r="A217" s="25"/>
      <c r="B217" s="187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21.75" customHeight="1">
      <c r="A218" s="25"/>
      <c r="B218" s="187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21.75" customHeight="1">
      <c r="A219" s="25"/>
      <c r="B219" s="187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21.75" customHeight="1">
      <c r="A220" s="25"/>
      <c r="B220" s="187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21.75" customHeight="1">
      <c r="A221" s="25"/>
      <c r="B221" s="187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21.75" customHeight="1">
      <c r="A222" s="25"/>
      <c r="B222" s="187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21.75" customHeight="1">
      <c r="A223" s="25"/>
      <c r="B223" s="187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21.75" customHeight="1">
      <c r="A224" s="25"/>
      <c r="B224" s="187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21.75" customHeight="1">
      <c r="A225" s="25"/>
      <c r="B225" s="187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21.75" customHeight="1">
      <c r="A226" s="25"/>
      <c r="B226" s="187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21.75" customHeight="1">
      <c r="A227" s="25"/>
      <c r="B227" s="187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21.75" customHeight="1">
      <c r="A228" s="25"/>
      <c r="B228" s="187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21.75" customHeight="1">
      <c r="A229" s="25"/>
      <c r="B229" s="187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21.75" customHeight="1">
      <c r="A230" s="25"/>
      <c r="B230" s="187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21.75" customHeight="1">
      <c r="A231" s="25"/>
      <c r="B231" s="187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21.75" customHeight="1">
      <c r="A232" s="25"/>
      <c r="B232" s="187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21.75" customHeight="1">
      <c r="A233" s="25"/>
      <c r="B233" s="187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21.75" customHeight="1">
      <c r="A234" s="25"/>
      <c r="B234" s="187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21.75" customHeight="1">
      <c r="A235" s="25"/>
      <c r="B235" s="187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21.75" customHeight="1">
      <c r="A236" s="25"/>
      <c r="B236" s="187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21.75" customHeight="1">
      <c r="A237" s="25"/>
      <c r="B237" s="187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21.75" customHeight="1">
      <c r="A238" s="25"/>
      <c r="B238" s="187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21.75" customHeight="1">
      <c r="A239" s="25"/>
      <c r="B239" s="187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21.75" customHeight="1">
      <c r="A240" s="25"/>
      <c r="B240" s="187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21.75" customHeight="1">
      <c r="A241" s="25"/>
      <c r="B241" s="187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21.75" customHeight="1">
      <c r="A242" s="25"/>
      <c r="B242" s="187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21.75" customHeight="1">
      <c r="A243" s="25"/>
      <c r="B243" s="187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21.75" customHeight="1">
      <c r="A244" s="25"/>
      <c r="B244" s="187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21.75" customHeight="1">
      <c r="A245" s="25"/>
      <c r="B245" s="187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21.75" customHeight="1">
      <c r="A246" s="25"/>
      <c r="B246" s="187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21.75" customHeight="1">
      <c r="A247" s="25"/>
      <c r="B247" s="187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21.75" customHeight="1">
      <c r="A248" s="25"/>
      <c r="B248" s="187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8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8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8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8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8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8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8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8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8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8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8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8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8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8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8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8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8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8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8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8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8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8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8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8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8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8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8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8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8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8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8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8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8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8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8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8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8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8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8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8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8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8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8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8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8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8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8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8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8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8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8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8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8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8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8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8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8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8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8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8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8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8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8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8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8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8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8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8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8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8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8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8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8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8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8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8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8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8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8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8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8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8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8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8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8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8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8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8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8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8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8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8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8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8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8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8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8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8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8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8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8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8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8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8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8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8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8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8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8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8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8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8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8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8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8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8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8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8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8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8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8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8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8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8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8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8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8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8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8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8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8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8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8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8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8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8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8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8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8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8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8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8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8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8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8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8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8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8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8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8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8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8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8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8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8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8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8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8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8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8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8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8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8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8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8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8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8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8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8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8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8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8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8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8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8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8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8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8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8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8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8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8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8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8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8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8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8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8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8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8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8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8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8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8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8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8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8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8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8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8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8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8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8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8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8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8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8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8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8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8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8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8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8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8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8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8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8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8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8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8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8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8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8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8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8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8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8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8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8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8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8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8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8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8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8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8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8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8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8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8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8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8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8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8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8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8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8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8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8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8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8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8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8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8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8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8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8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8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8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8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8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8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8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8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8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8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8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8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8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8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8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8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8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8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8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8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8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8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8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8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8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8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8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8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8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8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8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8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8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8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8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8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8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8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8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8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8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8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8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8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8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8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8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8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8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8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8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8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8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8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8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8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8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8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8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8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8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8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8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8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8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8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8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8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8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8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8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8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8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8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8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8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8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8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8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8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8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8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8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8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8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8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8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8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8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8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8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8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8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8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8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8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8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8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8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8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8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8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8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8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8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8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8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8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8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8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8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8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8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8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8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8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8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8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8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8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8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8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8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8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8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8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8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8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8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8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8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8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8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8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8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8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8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8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8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8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8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8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8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8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8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8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8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8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8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8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8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8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8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8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8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8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8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8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8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8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8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8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8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8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8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8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8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8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8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8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8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8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8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8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8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8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8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8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8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8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8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8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8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8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8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8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8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8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8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8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8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8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8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8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8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8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8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8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8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8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8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8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8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8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8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8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8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8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8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8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8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8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8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8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8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8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8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8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8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8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8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8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8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8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8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8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8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8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8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8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8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8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8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8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8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8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8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8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8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8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8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8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8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8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8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8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8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8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8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8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8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8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8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8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8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8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8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8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8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8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8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8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8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8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8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8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8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8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8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8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8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8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8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8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8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8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8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8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8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8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8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8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8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8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8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8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8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8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8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8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8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8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8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8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8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8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8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8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8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8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8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8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8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8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8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8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8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8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8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8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8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8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8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8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8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8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8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8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8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8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8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8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8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8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8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8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8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8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8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8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8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8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8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8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8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8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8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8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8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8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8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8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8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8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8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8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8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8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8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8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8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8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8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8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8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8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8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8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8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8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8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8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8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8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8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8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8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8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8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8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8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8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8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8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8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8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8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8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8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8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8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8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8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8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8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8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8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8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8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8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8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8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8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8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8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8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8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8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8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8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8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8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8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8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8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8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8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8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8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8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8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8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8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8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8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8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8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8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8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8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8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8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8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8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8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8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8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8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8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8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8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8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8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8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8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8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8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8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8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8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8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8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8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8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8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8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8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8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8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8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8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8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8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8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8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8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8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8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8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8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8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8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8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8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8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8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8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8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8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8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8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8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8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8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8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8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8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8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8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8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8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8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8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8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8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8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8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8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8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8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8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8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8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8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8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8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0">
    <mergeCell ref="A48:D48"/>
    <mergeCell ref="G11:G12"/>
    <mergeCell ref="H11:H12"/>
    <mergeCell ref="A1:H1"/>
    <mergeCell ref="A2:H2"/>
    <mergeCell ref="A11:A12"/>
    <mergeCell ref="B11:B12"/>
    <mergeCell ref="C11:C12"/>
    <mergeCell ref="D11:D12"/>
    <mergeCell ref="E11:F11"/>
  </mergeCells>
  <pageMargins left="0.51181102362204722" right="0.15748031496062992" top="0.35433070866141736" bottom="0.15748031496062992" header="0" footer="0"/>
  <pageSetup paperSize="9"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Z984"/>
  <sheetViews>
    <sheetView topLeftCell="B70" workbookViewId="0">
      <selection activeCell="B54" sqref="B54"/>
    </sheetView>
  </sheetViews>
  <sheetFormatPr defaultColWidth="14.44140625" defaultRowHeight="15" customHeight="1"/>
  <cols>
    <col min="1" max="1" width="5.109375" customWidth="1"/>
    <col min="2" max="2" width="89.44140625" customWidth="1"/>
    <col min="3" max="3" width="19" customWidth="1"/>
    <col min="4" max="4" width="10.6640625" customWidth="1"/>
    <col min="5" max="5" width="11.109375" customWidth="1"/>
    <col min="6" max="6" width="9.44140625" customWidth="1"/>
    <col min="7" max="7" width="10.5546875" customWidth="1"/>
    <col min="8" max="8" width="10.44140625" customWidth="1"/>
    <col min="9" max="9" width="10" customWidth="1"/>
    <col min="10" max="11" width="9.109375" customWidth="1"/>
    <col min="12" max="12" width="20.5546875" customWidth="1"/>
    <col min="13" max="26" width="9.109375" customWidth="1"/>
  </cols>
  <sheetData>
    <row r="1" spans="1:26" ht="18">
      <c r="A1" s="332" t="s">
        <v>656</v>
      </c>
      <c r="B1" s="333"/>
      <c r="C1" s="333"/>
      <c r="D1" s="333"/>
      <c r="E1" s="333"/>
      <c r="F1" s="333"/>
      <c r="G1" s="333"/>
      <c r="H1" s="333"/>
      <c r="I1" s="333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8">
      <c r="A2" s="332" t="s">
        <v>657</v>
      </c>
      <c r="B2" s="333"/>
      <c r="C2" s="333"/>
      <c r="D2" s="333"/>
      <c r="E2" s="333"/>
      <c r="F2" s="333"/>
      <c r="G2" s="333"/>
      <c r="H2" s="333"/>
      <c r="I2" s="188"/>
      <c r="J2" s="30"/>
      <c r="K2" s="30"/>
      <c r="L2" s="3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8">
      <c r="A3" s="30" t="s">
        <v>658</v>
      </c>
      <c r="B3" s="30"/>
      <c r="C3" s="30"/>
      <c r="D3" s="30"/>
      <c r="E3" s="24"/>
      <c r="F3" s="24"/>
      <c r="G3" s="30"/>
      <c r="H3" s="30"/>
      <c r="I3" s="4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8">
      <c r="A4" s="25"/>
      <c r="B4" s="25" t="s">
        <v>659</v>
      </c>
      <c r="C4" s="27"/>
      <c r="D4" s="27"/>
      <c r="E4" s="25"/>
      <c r="F4" s="27"/>
      <c r="G4" s="27"/>
      <c r="H4" s="27"/>
      <c r="I4" s="4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8">
      <c r="A5" s="30" t="s">
        <v>35</v>
      </c>
      <c r="B5" s="30"/>
      <c r="C5" s="27"/>
      <c r="D5" s="27"/>
      <c r="E5" s="25"/>
      <c r="F5" s="27"/>
      <c r="G5" s="27"/>
      <c r="H5" s="27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>
      <c r="A6" s="25"/>
      <c r="B6" s="25" t="s">
        <v>660</v>
      </c>
      <c r="C6" s="27"/>
      <c r="D6" s="27"/>
      <c r="E6" s="25"/>
      <c r="F6" s="27"/>
      <c r="G6" s="27"/>
      <c r="H6" s="27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8">
      <c r="A7" s="25"/>
      <c r="B7" s="25" t="s">
        <v>661</v>
      </c>
      <c r="C7" s="27"/>
      <c r="D7" s="27"/>
      <c r="E7" s="25"/>
      <c r="F7" s="27"/>
      <c r="G7" s="27"/>
      <c r="H7" s="27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8">
      <c r="A8" s="25"/>
      <c r="B8" s="25" t="s">
        <v>662</v>
      </c>
      <c r="C8" s="27"/>
      <c r="D8" s="27"/>
      <c r="E8" s="25"/>
      <c r="F8" s="27"/>
      <c r="G8" s="27"/>
      <c r="H8" s="27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8">
      <c r="A9" s="30" t="s">
        <v>56</v>
      </c>
      <c r="B9" s="42"/>
      <c r="C9" s="27"/>
      <c r="D9" s="27"/>
      <c r="E9" s="25"/>
      <c r="F9" s="27"/>
      <c r="G9" s="27"/>
      <c r="H9" s="27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8">
      <c r="A10" s="30"/>
      <c r="B10" s="25" t="s">
        <v>663</v>
      </c>
      <c r="C10" s="27"/>
      <c r="D10" s="27"/>
      <c r="E10" s="25"/>
      <c r="F10" s="27"/>
      <c r="G10" s="27"/>
      <c r="H10" s="27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8">
      <c r="A11" s="30"/>
      <c r="B11" s="25" t="s">
        <v>664</v>
      </c>
      <c r="C11" s="27"/>
      <c r="D11" s="27"/>
      <c r="E11" s="25"/>
      <c r="F11" s="27"/>
      <c r="G11" s="27"/>
      <c r="H11" s="27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8">
      <c r="A12" s="30"/>
      <c r="B12" s="25" t="s">
        <v>665</v>
      </c>
      <c r="C12" s="27"/>
      <c r="D12" s="27"/>
      <c r="E12" s="25"/>
      <c r="F12" s="27"/>
      <c r="G12" s="27"/>
      <c r="H12" s="27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8">
      <c r="A13" s="30"/>
      <c r="B13" s="46" t="s">
        <v>666</v>
      </c>
      <c r="C13" s="27"/>
      <c r="D13" s="27"/>
      <c r="E13" s="25"/>
      <c r="F13" s="27"/>
      <c r="G13" s="27"/>
      <c r="H13" s="27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8">
      <c r="A14" s="30"/>
      <c r="B14" s="66"/>
      <c r="C14" s="189"/>
      <c r="D14" s="189"/>
      <c r="E14" s="66"/>
      <c r="F14" s="189"/>
      <c r="G14" s="189"/>
      <c r="H14" s="189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8">
      <c r="A15" s="346" t="s">
        <v>2</v>
      </c>
      <c r="B15" s="346" t="s">
        <v>72</v>
      </c>
      <c r="C15" s="346" t="s">
        <v>667</v>
      </c>
      <c r="D15" s="346" t="s">
        <v>304</v>
      </c>
      <c r="E15" s="348" t="s">
        <v>5</v>
      </c>
      <c r="F15" s="316"/>
      <c r="G15" s="346" t="s">
        <v>512</v>
      </c>
      <c r="H15" s="346" t="s">
        <v>76</v>
      </c>
      <c r="I15" s="25"/>
      <c r="J15" s="25"/>
      <c r="K15" s="347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8">
      <c r="A16" s="322"/>
      <c r="B16" s="322"/>
      <c r="C16" s="322"/>
      <c r="D16" s="322"/>
      <c r="E16" s="34" t="s">
        <v>77</v>
      </c>
      <c r="F16" s="34" t="s">
        <v>78</v>
      </c>
      <c r="G16" s="322"/>
      <c r="H16" s="322"/>
      <c r="I16" s="25"/>
      <c r="J16" s="25"/>
      <c r="K16" s="333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8">
      <c r="A17" s="94"/>
      <c r="B17" s="99" t="s">
        <v>668</v>
      </c>
      <c r="C17" s="190"/>
      <c r="D17" s="94"/>
      <c r="E17" s="5"/>
      <c r="F17" s="94"/>
      <c r="G17" s="5"/>
      <c r="H17" s="9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">
      <c r="A18" s="52"/>
      <c r="B18" s="104" t="s">
        <v>23</v>
      </c>
      <c r="C18" s="52"/>
      <c r="D18" s="52"/>
      <c r="E18" s="55"/>
      <c r="F18" s="52"/>
      <c r="G18" s="55"/>
      <c r="H18" s="52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8">
      <c r="A19" s="52"/>
      <c r="B19" s="191" t="s">
        <v>669</v>
      </c>
      <c r="C19" s="52"/>
      <c r="D19" s="52"/>
      <c r="E19" s="55"/>
      <c r="F19" s="52"/>
      <c r="G19" s="55"/>
      <c r="H19" s="52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8">
      <c r="A20" s="52"/>
      <c r="B20" s="192" t="s">
        <v>670</v>
      </c>
      <c r="C20" s="52"/>
      <c r="D20" s="52"/>
      <c r="E20" s="55"/>
      <c r="F20" s="52"/>
      <c r="G20" s="55"/>
      <c r="H20" s="5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>
      <c r="A21" s="52"/>
      <c r="B21" s="193" t="s">
        <v>671</v>
      </c>
      <c r="C21" s="194"/>
      <c r="D21" s="63"/>
      <c r="E21" s="63"/>
      <c r="F21" s="63"/>
      <c r="G21" s="63"/>
      <c r="H21" s="52"/>
      <c r="I21" s="25"/>
      <c r="J21" s="25"/>
      <c r="K21" s="19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.75" customHeight="1">
      <c r="A22" s="52"/>
      <c r="B22" s="71" t="s">
        <v>672</v>
      </c>
      <c r="C22" s="194" t="s">
        <v>673</v>
      </c>
      <c r="D22" s="194" t="s">
        <v>674</v>
      </c>
      <c r="E22" s="55"/>
      <c r="F22" s="63"/>
      <c r="G22" s="63" t="s">
        <v>675</v>
      </c>
      <c r="H22" s="52" t="s">
        <v>676</v>
      </c>
      <c r="I22" s="25"/>
      <c r="J22" s="25"/>
      <c r="K22" s="27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>
      <c r="A23" s="52"/>
      <c r="B23" s="71" t="s">
        <v>677</v>
      </c>
      <c r="C23" s="194" t="s">
        <v>678</v>
      </c>
      <c r="D23" s="194" t="s">
        <v>679</v>
      </c>
      <c r="E23" s="196"/>
      <c r="F23" s="63"/>
      <c r="G23" s="63"/>
      <c r="H23" s="52" t="s">
        <v>680</v>
      </c>
      <c r="I23" s="25"/>
      <c r="J23" s="25"/>
      <c r="K23" s="27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>
      <c r="A24" s="52"/>
      <c r="B24" s="71" t="s">
        <v>681</v>
      </c>
      <c r="C24" s="194"/>
      <c r="D24" s="194"/>
      <c r="E24" s="196"/>
      <c r="F24" s="63"/>
      <c r="G24" s="63"/>
      <c r="H24" s="52"/>
      <c r="I24" s="25"/>
      <c r="J24" s="25"/>
      <c r="K24" s="27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>
      <c r="A25" s="52"/>
      <c r="B25" s="71" t="s">
        <v>682</v>
      </c>
      <c r="C25" s="194"/>
      <c r="D25" s="194"/>
      <c r="E25" s="63"/>
      <c r="F25" s="63"/>
      <c r="G25" s="63"/>
      <c r="H25" s="52"/>
      <c r="I25" s="25"/>
      <c r="J25" s="25"/>
      <c r="K25" s="19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>
      <c r="A26" s="52"/>
      <c r="B26" s="197" t="s">
        <v>683</v>
      </c>
      <c r="C26" s="194" t="s">
        <v>149</v>
      </c>
      <c r="D26" s="194" t="s">
        <v>679</v>
      </c>
      <c r="E26" s="196">
        <v>10800</v>
      </c>
      <c r="F26" s="105" t="s">
        <v>7</v>
      </c>
      <c r="G26" s="63" t="s">
        <v>684</v>
      </c>
      <c r="H26" s="52" t="s">
        <v>676</v>
      </c>
      <c r="I26" s="25"/>
      <c r="J26" s="25"/>
      <c r="K26" s="19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>
      <c r="A27" s="52"/>
      <c r="B27" s="197" t="s">
        <v>685</v>
      </c>
      <c r="C27" s="194"/>
      <c r="D27" s="194"/>
      <c r="E27" s="196"/>
      <c r="F27" s="63"/>
      <c r="G27" s="63"/>
      <c r="H27" s="52"/>
      <c r="I27" s="25"/>
      <c r="J27" s="25"/>
      <c r="K27" s="19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>
      <c r="A28" s="52"/>
      <c r="B28" s="197" t="s">
        <v>686</v>
      </c>
      <c r="C28" s="194" t="s">
        <v>149</v>
      </c>
      <c r="D28" s="194" t="s">
        <v>687</v>
      </c>
      <c r="E28" s="196"/>
      <c r="F28" s="63"/>
      <c r="G28" s="63" t="s">
        <v>688</v>
      </c>
      <c r="H28" s="52" t="s">
        <v>676</v>
      </c>
      <c r="I28" s="25"/>
      <c r="J28" s="25"/>
      <c r="K28" s="19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>
      <c r="A29" s="52"/>
      <c r="B29" s="197" t="s">
        <v>689</v>
      </c>
      <c r="C29" s="194"/>
      <c r="D29" s="194"/>
      <c r="E29" s="63"/>
      <c r="F29" s="63"/>
      <c r="G29" s="63"/>
      <c r="H29" s="52"/>
      <c r="I29" s="25"/>
      <c r="J29" s="25"/>
      <c r="K29" s="19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>
      <c r="A30" s="52"/>
      <c r="B30" s="197"/>
      <c r="C30" s="194"/>
      <c r="D30" s="194"/>
      <c r="E30" s="55"/>
      <c r="F30" s="63"/>
      <c r="G30" s="63"/>
      <c r="H30" s="52"/>
      <c r="I30" s="25"/>
      <c r="J30" s="25"/>
      <c r="K30" s="19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>
      <c r="A31" s="52"/>
      <c r="B31" s="198" t="s">
        <v>690</v>
      </c>
      <c r="C31" s="194"/>
      <c r="D31" s="194"/>
      <c r="E31" s="55"/>
      <c r="F31" s="63"/>
      <c r="G31" s="63"/>
      <c r="H31" s="52"/>
      <c r="I31" s="66"/>
      <c r="J31" s="199"/>
      <c r="K31" s="20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5.75" customHeight="1">
      <c r="A32" s="52"/>
      <c r="B32" s="198" t="s">
        <v>691</v>
      </c>
      <c r="C32" s="201"/>
      <c r="D32" s="201"/>
      <c r="E32" s="67"/>
      <c r="F32" s="130"/>
      <c r="G32" s="130"/>
      <c r="H32" s="88"/>
      <c r="I32" s="66"/>
      <c r="J32" s="66"/>
      <c r="K32" s="20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15.75" customHeight="1">
      <c r="A33" s="88"/>
      <c r="B33" s="202" t="s">
        <v>692</v>
      </c>
      <c r="C33" s="194" t="s">
        <v>693</v>
      </c>
      <c r="D33" s="194" t="s">
        <v>694</v>
      </c>
      <c r="E33" s="55"/>
      <c r="F33" s="63"/>
      <c r="G33" s="63"/>
      <c r="H33" s="52"/>
      <c r="I33" s="66"/>
      <c r="J33" s="66"/>
      <c r="K33" s="200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5.75" customHeight="1">
      <c r="A34" s="88"/>
      <c r="B34" s="71" t="s">
        <v>695</v>
      </c>
      <c r="C34" s="194" t="s">
        <v>696</v>
      </c>
      <c r="D34" s="194" t="s">
        <v>697</v>
      </c>
      <c r="E34" s="203">
        <v>11580</v>
      </c>
      <c r="F34" s="105" t="s">
        <v>7</v>
      </c>
      <c r="G34" s="63" t="s">
        <v>698</v>
      </c>
      <c r="H34" s="52" t="s">
        <v>676</v>
      </c>
      <c r="I34" s="66"/>
      <c r="J34" s="66"/>
      <c r="K34" s="200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15.75" customHeight="1">
      <c r="A35" s="88"/>
      <c r="B35" s="204" t="s">
        <v>699</v>
      </c>
      <c r="C35" s="194" t="s">
        <v>700</v>
      </c>
      <c r="D35" s="194" t="s">
        <v>701</v>
      </c>
      <c r="E35" s="203"/>
      <c r="F35" s="63"/>
      <c r="G35" s="63"/>
      <c r="H35" s="52"/>
      <c r="I35" s="66"/>
      <c r="J35" s="66"/>
      <c r="K35" s="200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5.75" customHeight="1">
      <c r="A36" s="88"/>
      <c r="B36" s="204" t="s">
        <v>702</v>
      </c>
      <c r="C36" s="194" t="s">
        <v>703</v>
      </c>
      <c r="D36" s="194"/>
      <c r="E36" s="203"/>
      <c r="F36" s="63"/>
      <c r="G36" s="63"/>
      <c r="H36" s="52"/>
      <c r="I36" s="66"/>
      <c r="J36" s="66"/>
      <c r="K36" s="200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15.75" customHeight="1">
      <c r="A37" s="88"/>
      <c r="B37" s="71" t="s">
        <v>704</v>
      </c>
      <c r="C37" s="194"/>
      <c r="D37" s="194"/>
      <c r="E37" s="203"/>
      <c r="F37" s="63"/>
      <c r="G37" s="63"/>
      <c r="H37" s="52"/>
      <c r="I37" s="66"/>
      <c r="J37" s="66"/>
      <c r="K37" s="200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15.75" customHeight="1">
      <c r="A38" s="88"/>
      <c r="B38" s="71" t="s">
        <v>705</v>
      </c>
      <c r="C38" s="194"/>
      <c r="D38" s="194"/>
      <c r="E38" s="203"/>
      <c r="F38" s="63"/>
      <c r="G38" s="63"/>
      <c r="H38" s="52"/>
      <c r="I38" s="66"/>
      <c r="J38" s="66"/>
      <c r="K38" s="200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15.75" customHeight="1">
      <c r="A39" s="88"/>
      <c r="B39" s="71" t="s">
        <v>706</v>
      </c>
      <c r="C39" s="194"/>
      <c r="D39" s="194"/>
      <c r="E39" s="203"/>
      <c r="F39" s="63"/>
      <c r="G39" s="63"/>
      <c r="H39" s="52"/>
      <c r="I39" s="66"/>
      <c r="J39" s="66"/>
      <c r="K39" s="200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15.75" customHeight="1">
      <c r="A40" s="88"/>
      <c r="B40" s="71" t="s">
        <v>707</v>
      </c>
      <c r="C40" s="194"/>
      <c r="D40" s="194"/>
      <c r="E40" s="203"/>
      <c r="F40" s="63"/>
      <c r="G40" s="63"/>
      <c r="H40" s="52"/>
      <c r="I40" s="66"/>
      <c r="J40" s="66"/>
      <c r="K40" s="200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15.75" customHeight="1">
      <c r="A41" s="88"/>
      <c r="B41" s="199" t="s">
        <v>708</v>
      </c>
      <c r="C41" s="194"/>
      <c r="D41" s="194"/>
      <c r="E41" s="203"/>
      <c r="F41" s="63"/>
      <c r="G41" s="63"/>
      <c r="H41" s="52"/>
      <c r="I41" s="66"/>
      <c r="J41" s="66"/>
      <c r="K41" s="200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15.75" customHeight="1">
      <c r="A42" s="88"/>
      <c r="B42" s="71" t="s">
        <v>709</v>
      </c>
      <c r="C42" s="194"/>
      <c r="D42" s="194"/>
      <c r="E42" s="203"/>
      <c r="F42" s="63"/>
      <c r="G42" s="63"/>
      <c r="H42" s="52"/>
      <c r="I42" s="66"/>
      <c r="J42" s="66"/>
      <c r="K42" s="66"/>
      <c r="L42" s="200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15.75" customHeight="1">
      <c r="A43" s="88"/>
      <c r="B43" s="71" t="s">
        <v>710</v>
      </c>
      <c r="C43" s="194"/>
      <c r="D43" s="194"/>
      <c r="E43" s="113"/>
      <c r="F43" s="55"/>
      <c r="G43" s="63"/>
      <c r="H43" s="63"/>
      <c r="I43" s="25"/>
      <c r="J43" s="66"/>
      <c r="K43" s="66"/>
      <c r="L43" s="205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15.75" customHeight="1">
      <c r="A44" s="88"/>
      <c r="B44" s="71" t="s">
        <v>711</v>
      </c>
      <c r="C44" s="63"/>
      <c r="D44" s="55"/>
      <c r="E44" s="63"/>
      <c r="F44" s="203"/>
      <c r="G44" s="36"/>
      <c r="H44" s="36"/>
      <c r="I44" s="25"/>
      <c r="J44" s="66"/>
      <c r="K44" s="66"/>
      <c r="L44" s="205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15.75" customHeight="1">
      <c r="A45" s="88"/>
      <c r="B45" s="71" t="s">
        <v>712</v>
      </c>
      <c r="C45" s="63"/>
      <c r="D45" s="55"/>
      <c r="E45" s="203"/>
      <c r="F45" s="63"/>
      <c r="G45" s="63"/>
      <c r="H45" s="52"/>
      <c r="I45" s="25"/>
      <c r="J45" s="66"/>
      <c r="K45" s="66"/>
      <c r="L45" s="205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15.75" customHeight="1">
      <c r="A46" s="88"/>
      <c r="B46" s="71" t="s">
        <v>713</v>
      </c>
      <c r="C46" s="63"/>
      <c r="D46" s="55"/>
      <c r="E46" s="203"/>
      <c r="F46" s="63"/>
      <c r="G46" s="63"/>
      <c r="H46" s="63"/>
      <c r="I46" s="25"/>
      <c r="J46" s="66"/>
      <c r="K46" s="66"/>
      <c r="L46" s="205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15.75" customHeight="1">
      <c r="A47" s="88"/>
      <c r="B47" s="206" t="s">
        <v>714</v>
      </c>
      <c r="C47" s="63" t="s">
        <v>715</v>
      </c>
      <c r="D47" s="63" t="s">
        <v>715</v>
      </c>
      <c r="E47" s="203">
        <v>9400</v>
      </c>
      <c r="F47" s="63" t="s">
        <v>7</v>
      </c>
      <c r="G47" s="63" t="s">
        <v>716</v>
      </c>
      <c r="H47" s="52" t="s">
        <v>676</v>
      </c>
      <c r="I47" s="25"/>
      <c r="J47" s="66"/>
      <c r="K47" s="66"/>
      <c r="L47" s="205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15.75" customHeight="1">
      <c r="A48" s="88"/>
      <c r="B48" s="207" t="s">
        <v>717</v>
      </c>
      <c r="C48" s="63"/>
      <c r="D48" s="55"/>
      <c r="E48" s="203"/>
      <c r="F48" s="203"/>
      <c r="G48" s="63"/>
      <c r="H48" s="63" t="s">
        <v>680</v>
      </c>
      <c r="I48" s="25"/>
      <c r="J48" s="66"/>
      <c r="K48" s="66"/>
      <c r="L48" s="205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15.75" customHeight="1">
      <c r="A49" s="88"/>
      <c r="B49" s="57" t="s">
        <v>718</v>
      </c>
      <c r="C49" s="63"/>
      <c r="D49" s="55"/>
      <c r="E49" s="203"/>
      <c r="F49" s="203"/>
      <c r="G49" s="63"/>
      <c r="H49" s="63"/>
      <c r="I49" s="25"/>
      <c r="J49" s="66"/>
      <c r="K49" s="66"/>
      <c r="L49" s="205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5.75" customHeight="1">
      <c r="A50" s="88"/>
      <c r="B50" s="57" t="s">
        <v>719</v>
      </c>
      <c r="C50" s="63"/>
      <c r="D50" s="55"/>
      <c r="E50" s="203"/>
      <c r="F50" s="203"/>
      <c r="G50" s="63"/>
      <c r="H50" s="63"/>
      <c r="I50" s="25"/>
      <c r="J50" s="66"/>
      <c r="K50" s="66"/>
      <c r="L50" s="205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5.75" customHeight="1">
      <c r="A51" s="88"/>
      <c r="B51" s="207" t="s">
        <v>720</v>
      </c>
      <c r="C51" s="130"/>
      <c r="D51" s="67"/>
      <c r="E51" s="130"/>
      <c r="F51" s="208"/>
      <c r="G51" s="130"/>
      <c r="H51" s="130"/>
      <c r="I51" s="25"/>
      <c r="J51" s="66"/>
      <c r="K51" s="66"/>
      <c r="L51" s="205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5.75" customHeight="1">
      <c r="A52" s="88"/>
      <c r="B52" s="209" t="s">
        <v>721</v>
      </c>
      <c r="C52" s="88"/>
      <c r="D52" s="67"/>
      <c r="E52" s="130"/>
      <c r="F52" s="130"/>
      <c r="G52" s="130"/>
      <c r="H52" s="88"/>
      <c r="I52" s="25"/>
      <c r="J52" s="66"/>
      <c r="K52" s="66"/>
      <c r="L52" s="205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5.75" customHeight="1">
      <c r="A53" s="88"/>
      <c r="B53" s="209" t="s">
        <v>722</v>
      </c>
      <c r="C53" s="88"/>
      <c r="D53" s="67"/>
      <c r="E53" s="208"/>
      <c r="F53" s="208"/>
      <c r="G53" s="130"/>
      <c r="H53" s="130"/>
      <c r="I53" s="25"/>
      <c r="J53" s="66"/>
      <c r="K53" s="66"/>
      <c r="L53" s="205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15.75" customHeight="1">
      <c r="A54" s="88"/>
      <c r="B54" s="210" t="s">
        <v>723</v>
      </c>
      <c r="C54" s="130"/>
      <c r="D54" s="67"/>
      <c r="E54" s="130"/>
      <c r="F54" s="208"/>
      <c r="G54" s="130"/>
      <c r="H54" s="130"/>
      <c r="I54" s="25"/>
      <c r="J54" s="66"/>
      <c r="K54" s="66"/>
      <c r="L54" s="205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15.75" customHeight="1">
      <c r="A55" s="88"/>
      <c r="B55" s="210" t="s">
        <v>724</v>
      </c>
      <c r="C55" s="130"/>
      <c r="D55" s="67"/>
      <c r="E55" s="130"/>
      <c r="F55" s="208"/>
      <c r="G55" s="130"/>
      <c r="H55" s="130"/>
      <c r="I55" s="25"/>
      <c r="J55" s="66"/>
      <c r="K55" s="66"/>
      <c r="L55" s="205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15.75" customHeight="1">
      <c r="A56" s="88"/>
      <c r="B56" s="211" t="s">
        <v>725</v>
      </c>
      <c r="C56" s="130"/>
      <c r="D56" s="67"/>
      <c r="E56" s="130"/>
      <c r="F56" s="208"/>
      <c r="G56" s="130"/>
      <c r="H56" s="130"/>
      <c r="I56" s="25"/>
      <c r="J56" s="66"/>
      <c r="K56" s="66"/>
      <c r="L56" s="205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15.75" customHeight="1">
      <c r="A57" s="88"/>
      <c r="B57" s="210" t="s">
        <v>726</v>
      </c>
      <c r="C57" s="130"/>
      <c r="D57" s="67"/>
      <c r="E57" s="130"/>
      <c r="F57" s="208"/>
      <c r="G57" s="130"/>
      <c r="H57" s="130"/>
      <c r="I57" s="25"/>
      <c r="J57" s="66"/>
      <c r="K57" s="66"/>
      <c r="L57" s="205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15.75" customHeight="1">
      <c r="A58" s="88"/>
      <c r="B58" s="210" t="s">
        <v>727</v>
      </c>
      <c r="C58" s="130"/>
      <c r="D58" s="67"/>
      <c r="E58" s="130"/>
      <c r="F58" s="208"/>
      <c r="G58" s="130"/>
      <c r="H58" s="130"/>
      <c r="I58" s="25"/>
      <c r="J58" s="66"/>
      <c r="K58" s="66"/>
      <c r="L58" s="205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5.75" customHeight="1">
      <c r="A59" s="88"/>
      <c r="B59" s="210" t="s">
        <v>728</v>
      </c>
      <c r="C59" s="130"/>
      <c r="D59" s="67"/>
      <c r="E59" s="130"/>
      <c r="F59" s="208"/>
      <c r="G59" s="130"/>
      <c r="H59" s="130"/>
      <c r="I59" s="25"/>
      <c r="J59" s="66"/>
      <c r="K59" s="66"/>
      <c r="L59" s="205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15.75" customHeight="1">
      <c r="A60" s="88"/>
      <c r="B60" s="210" t="s">
        <v>729</v>
      </c>
      <c r="C60" s="130"/>
      <c r="D60" s="67"/>
      <c r="E60" s="130"/>
      <c r="F60" s="208"/>
      <c r="G60" s="130"/>
      <c r="H60" s="130"/>
      <c r="I60" s="25"/>
      <c r="J60" s="66"/>
      <c r="K60" s="66"/>
      <c r="L60" s="205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15.75" customHeight="1">
      <c r="A61" s="88"/>
      <c r="B61" s="210" t="s">
        <v>730</v>
      </c>
      <c r="C61" s="130"/>
      <c r="D61" s="67"/>
      <c r="E61" s="130"/>
      <c r="F61" s="208"/>
      <c r="G61" s="130"/>
      <c r="H61" s="130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.75" customHeight="1">
      <c r="A62" s="88"/>
      <c r="B62" s="210" t="s">
        <v>731</v>
      </c>
      <c r="C62" s="130"/>
      <c r="D62" s="67"/>
      <c r="E62" s="130"/>
      <c r="F62" s="208"/>
      <c r="G62" s="130"/>
      <c r="H62" s="130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>
      <c r="A63" s="88"/>
      <c r="B63" s="210" t="s">
        <v>732</v>
      </c>
      <c r="C63" s="130"/>
      <c r="D63" s="67"/>
      <c r="E63" s="130"/>
      <c r="F63" s="208"/>
      <c r="G63" s="130"/>
      <c r="H63" s="130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>
      <c r="A64" s="88"/>
      <c r="B64" s="210" t="s">
        <v>733</v>
      </c>
      <c r="C64" s="130"/>
      <c r="D64" s="67"/>
      <c r="E64" s="130"/>
      <c r="F64" s="208"/>
      <c r="G64" s="130"/>
      <c r="H64" s="130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>
      <c r="A65" s="88"/>
      <c r="B65" s="210" t="s">
        <v>734</v>
      </c>
      <c r="C65" s="130"/>
      <c r="D65" s="67"/>
      <c r="E65" s="130"/>
      <c r="F65" s="208"/>
      <c r="G65" s="130"/>
      <c r="H65" s="130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>
      <c r="A66" s="88"/>
      <c r="B66" s="210" t="s">
        <v>735</v>
      </c>
      <c r="C66" s="130"/>
      <c r="D66" s="67"/>
      <c r="E66" s="130"/>
      <c r="F66" s="208"/>
      <c r="G66" s="130"/>
      <c r="H66" s="130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>
      <c r="A67" s="88"/>
      <c r="B67" s="210" t="s">
        <v>736</v>
      </c>
      <c r="C67" s="130"/>
      <c r="D67" s="67"/>
      <c r="E67" s="130"/>
      <c r="F67" s="208"/>
      <c r="G67" s="130"/>
      <c r="H67" s="130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>
      <c r="A68" s="88"/>
      <c r="B68" s="210" t="s">
        <v>737</v>
      </c>
      <c r="C68" s="130"/>
      <c r="D68" s="67"/>
      <c r="E68" s="130"/>
      <c r="F68" s="208"/>
      <c r="G68" s="130"/>
      <c r="H68" s="130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>
      <c r="A69" s="88"/>
      <c r="B69" s="210" t="s">
        <v>738</v>
      </c>
      <c r="C69" s="130"/>
      <c r="D69" s="67"/>
      <c r="E69" s="130"/>
      <c r="F69" s="208"/>
      <c r="G69" s="130"/>
      <c r="H69" s="130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>
      <c r="A70" s="88"/>
      <c r="B70" s="210" t="s">
        <v>739</v>
      </c>
      <c r="C70" s="130"/>
      <c r="D70" s="67"/>
      <c r="E70" s="130"/>
      <c r="F70" s="208"/>
      <c r="G70" s="130"/>
      <c r="H70" s="130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>
      <c r="A71" s="88"/>
      <c r="B71" s="210" t="s">
        <v>740</v>
      </c>
      <c r="C71" s="130"/>
      <c r="D71" s="67"/>
      <c r="E71" s="130"/>
      <c r="F71" s="208"/>
      <c r="G71" s="130"/>
      <c r="H71" s="130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>
      <c r="A72" s="88"/>
      <c r="B72" s="210" t="s">
        <v>741</v>
      </c>
      <c r="C72" s="130"/>
      <c r="D72" s="67"/>
      <c r="E72" s="130"/>
      <c r="F72" s="208"/>
      <c r="G72" s="130"/>
      <c r="H72" s="130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>
      <c r="A73" s="88"/>
      <c r="B73" s="210" t="s">
        <v>742</v>
      </c>
      <c r="C73" s="130"/>
      <c r="D73" s="67"/>
      <c r="E73" s="130"/>
      <c r="F73" s="208"/>
      <c r="G73" s="130"/>
      <c r="H73" s="130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>
      <c r="A74" s="88"/>
      <c r="B74" s="210" t="s">
        <v>743</v>
      </c>
      <c r="C74" s="130"/>
      <c r="D74" s="67"/>
      <c r="E74" s="130"/>
      <c r="F74" s="208"/>
      <c r="G74" s="130"/>
      <c r="H74" s="130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>
      <c r="A75" s="88"/>
      <c r="B75" s="210" t="s">
        <v>744</v>
      </c>
      <c r="C75" s="130"/>
      <c r="D75" s="67"/>
      <c r="E75" s="130"/>
      <c r="F75" s="208"/>
      <c r="G75" s="130"/>
      <c r="H75" s="63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>
      <c r="A76" s="88"/>
      <c r="B76" s="210" t="s">
        <v>745</v>
      </c>
      <c r="C76" s="130"/>
      <c r="D76" s="67"/>
      <c r="E76" s="130"/>
      <c r="F76" s="208"/>
      <c r="G76" s="130"/>
      <c r="H76" s="130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>
      <c r="A77" s="88"/>
      <c r="B77" s="210" t="s">
        <v>746</v>
      </c>
      <c r="C77" s="130"/>
      <c r="D77" s="67"/>
      <c r="E77" s="130"/>
      <c r="F77" s="208"/>
      <c r="G77" s="130"/>
      <c r="H77" s="130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>
      <c r="A78" s="88"/>
      <c r="B78" s="210" t="s">
        <v>747</v>
      </c>
      <c r="C78" s="130"/>
      <c r="D78" s="67"/>
      <c r="E78" s="130"/>
      <c r="F78" s="208"/>
      <c r="G78" s="130"/>
      <c r="H78" s="130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>
      <c r="A79" s="212"/>
      <c r="B79" s="213" t="s">
        <v>748</v>
      </c>
      <c r="C79" s="214"/>
      <c r="D79" s="215"/>
      <c r="E79" s="214"/>
      <c r="F79" s="216"/>
      <c r="G79" s="214"/>
      <c r="H79" s="2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>
      <c r="A80" s="66"/>
      <c r="B80" s="30"/>
      <c r="C80" s="217"/>
      <c r="D80" s="218" t="s">
        <v>749</v>
      </c>
      <c r="E80" s="219">
        <f>SUM(E26:E79)</f>
        <v>31780</v>
      </c>
      <c r="F80" s="219" t="s">
        <v>7</v>
      </c>
      <c r="G80" s="220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>
      <c r="A81" s="25"/>
      <c r="B81" s="25"/>
      <c r="C81" s="25"/>
      <c r="D81" s="25"/>
      <c r="E81" s="25"/>
      <c r="F81" s="27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>
      <c r="A82" s="25"/>
      <c r="B82" s="25"/>
      <c r="C82" s="25"/>
      <c r="D82" s="25"/>
      <c r="E82" s="25"/>
      <c r="F82" s="27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>
      <c r="A83" s="25"/>
      <c r="B83" s="25"/>
      <c r="C83" s="25"/>
      <c r="D83" s="25"/>
      <c r="E83" s="25"/>
      <c r="F83" s="27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>
      <c r="A84" s="25"/>
      <c r="B84" s="25"/>
      <c r="C84" s="25"/>
      <c r="D84" s="25"/>
      <c r="E84" s="25"/>
      <c r="F84" s="27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>
      <c r="A85" s="25"/>
      <c r="B85" s="25"/>
      <c r="C85" s="25"/>
      <c r="D85" s="25"/>
      <c r="E85" s="25"/>
      <c r="F85" s="27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>
      <c r="A86" s="25"/>
      <c r="B86" s="25"/>
      <c r="C86" s="25"/>
      <c r="D86" s="25"/>
      <c r="E86" s="25"/>
      <c r="F86" s="27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>
      <c r="A87" s="25"/>
      <c r="B87" s="25"/>
      <c r="C87" s="25"/>
      <c r="D87" s="25"/>
      <c r="E87" s="25"/>
      <c r="F87" s="27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.75" customHeight="1">
      <c r="A88" s="25"/>
      <c r="B88" s="25"/>
      <c r="C88" s="25"/>
      <c r="D88" s="25"/>
      <c r="E88" s="25"/>
      <c r="F88" s="27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>
      <c r="A89" s="25"/>
      <c r="B89" s="25"/>
      <c r="C89" s="25"/>
      <c r="D89" s="25"/>
      <c r="E89" s="25"/>
      <c r="F89" s="27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>
      <c r="A90" s="25"/>
      <c r="B90" s="25"/>
      <c r="C90" s="25"/>
      <c r="D90" s="25"/>
      <c r="E90" s="25"/>
      <c r="F90" s="27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>
      <c r="A91" s="25"/>
      <c r="B91" s="25"/>
      <c r="C91" s="25"/>
      <c r="D91" s="25"/>
      <c r="E91" s="25"/>
      <c r="F91" s="27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>
      <c r="A92" s="25"/>
      <c r="B92" s="25"/>
      <c r="C92" s="25"/>
      <c r="D92" s="25"/>
      <c r="E92" s="25"/>
      <c r="F92" s="27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>
      <c r="A93" s="25"/>
      <c r="B93" s="25"/>
      <c r="C93" s="25"/>
      <c r="D93" s="25"/>
      <c r="E93" s="25"/>
      <c r="F93" s="27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>
      <c r="A94" s="25"/>
      <c r="B94" s="25"/>
      <c r="C94" s="25"/>
      <c r="D94" s="25"/>
      <c r="E94" s="25"/>
      <c r="F94" s="27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>
      <c r="A95" s="25"/>
      <c r="B95" s="25"/>
      <c r="C95" s="25"/>
      <c r="D95" s="25"/>
      <c r="E95" s="25"/>
      <c r="F95" s="27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>
      <c r="A96" s="25"/>
      <c r="B96" s="25"/>
      <c r="C96" s="25"/>
      <c r="D96" s="25"/>
      <c r="E96" s="25"/>
      <c r="F96" s="27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>
      <c r="A97" s="25"/>
      <c r="B97" s="25"/>
      <c r="C97" s="25"/>
      <c r="D97" s="25"/>
      <c r="E97" s="25"/>
      <c r="F97" s="27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>
      <c r="A98" s="25"/>
      <c r="B98" s="25"/>
      <c r="C98" s="25"/>
      <c r="D98" s="25"/>
      <c r="E98" s="25"/>
      <c r="F98" s="27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>
      <c r="A99" s="25"/>
      <c r="B99" s="25"/>
      <c r="C99" s="25"/>
      <c r="D99" s="25"/>
      <c r="E99" s="25"/>
      <c r="F99" s="27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>
      <c r="A100" s="25"/>
      <c r="B100" s="25"/>
      <c r="C100" s="25"/>
      <c r="D100" s="25"/>
      <c r="E100" s="25"/>
      <c r="F100" s="27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>
      <c r="A101" s="25"/>
      <c r="B101" s="25"/>
      <c r="C101" s="25"/>
      <c r="D101" s="25"/>
      <c r="E101" s="25"/>
      <c r="F101" s="27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>
      <c r="A102" s="25"/>
      <c r="B102" s="25"/>
      <c r="C102" s="25"/>
      <c r="D102" s="25"/>
      <c r="E102" s="25"/>
      <c r="F102" s="27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>
      <c r="A103" s="25"/>
      <c r="B103" s="25"/>
      <c r="C103" s="25"/>
      <c r="D103" s="25"/>
      <c r="E103" s="25"/>
      <c r="F103" s="27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>
      <c r="A104" s="25"/>
      <c r="B104" s="25"/>
      <c r="C104" s="25"/>
      <c r="D104" s="25"/>
      <c r="E104" s="25"/>
      <c r="F104" s="27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>
      <c r="A105" s="25"/>
      <c r="B105" s="25"/>
      <c r="C105" s="25"/>
      <c r="D105" s="25"/>
      <c r="E105" s="25"/>
      <c r="F105" s="27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>
      <c r="A106" s="25"/>
      <c r="B106" s="25"/>
      <c r="C106" s="25"/>
      <c r="D106" s="25"/>
      <c r="E106" s="25"/>
      <c r="F106" s="27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>
      <c r="A107" s="25"/>
      <c r="B107" s="25"/>
      <c r="C107" s="25"/>
      <c r="D107" s="25"/>
      <c r="E107" s="25"/>
      <c r="F107" s="27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>
      <c r="A108" s="25"/>
      <c r="B108" s="25"/>
      <c r="C108" s="25"/>
      <c r="D108" s="25"/>
      <c r="E108" s="25"/>
      <c r="F108" s="27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>
      <c r="A109" s="25"/>
      <c r="B109" s="25"/>
      <c r="C109" s="25"/>
      <c r="D109" s="25"/>
      <c r="E109" s="25"/>
      <c r="F109" s="27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>
      <c r="A110" s="25"/>
      <c r="B110" s="25"/>
      <c r="C110" s="25"/>
      <c r="D110" s="25"/>
      <c r="E110" s="25"/>
      <c r="F110" s="27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>
      <c r="A111" s="25"/>
      <c r="B111" s="25"/>
      <c r="C111" s="25"/>
      <c r="D111" s="25"/>
      <c r="E111" s="25"/>
      <c r="F111" s="27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>
      <c r="A112" s="25"/>
      <c r="B112" s="25"/>
      <c r="C112" s="25"/>
      <c r="D112" s="25"/>
      <c r="E112" s="25"/>
      <c r="F112" s="27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>
      <c r="A113" s="25"/>
      <c r="B113" s="25"/>
      <c r="C113" s="25"/>
      <c r="D113" s="25"/>
      <c r="E113" s="25"/>
      <c r="F113" s="27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>
      <c r="A114" s="25"/>
      <c r="B114" s="25"/>
      <c r="C114" s="25"/>
      <c r="D114" s="25"/>
      <c r="E114" s="25"/>
      <c r="F114" s="27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>
      <c r="A115" s="25"/>
      <c r="B115" s="25"/>
      <c r="C115" s="25"/>
      <c r="D115" s="25"/>
      <c r="E115" s="25"/>
      <c r="F115" s="27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>
      <c r="A116" s="25"/>
      <c r="B116" s="25"/>
      <c r="C116" s="25"/>
      <c r="D116" s="25"/>
      <c r="E116" s="25"/>
      <c r="F116" s="27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>
      <c r="A117" s="25"/>
      <c r="B117" s="25"/>
      <c r="C117" s="25"/>
      <c r="D117" s="25"/>
      <c r="E117" s="25"/>
      <c r="F117" s="27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>
      <c r="A118" s="25"/>
      <c r="B118" s="25"/>
      <c r="C118" s="25"/>
      <c r="D118" s="25"/>
      <c r="E118" s="25"/>
      <c r="F118" s="27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>
      <c r="A119" s="25"/>
      <c r="B119" s="25"/>
      <c r="C119" s="25"/>
      <c r="D119" s="25"/>
      <c r="E119" s="25"/>
      <c r="F119" s="27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>
      <c r="A120" s="25"/>
      <c r="B120" s="25"/>
      <c r="C120" s="25"/>
      <c r="D120" s="25"/>
      <c r="E120" s="25"/>
      <c r="F120" s="27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>
      <c r="A121" s="25"/>
      <c r="B121" s="25"/>
      <c r="C121" s="25"/>
      <c r="D121" s="25"/>
      <c r="E121" s="25"/>
      <c r="F121" s="27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>
      <c r="A122" s="25"/>
      <c r="B122" s="25"/>
      <c r="C122" s="25"/>
      <c r="D122" s="25"/>
      <c r="E122" s="25"/>
      <c r="F122" s="27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>
      <c r="A123" s="25"/>
      <c r="B123" s="25"/>
      <c r="C123" s="25"/>
      <c r="D123" s="25"/>
      <c r="E123" s="25"/>
      <c r="F123" s="27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>
      <c r="A124" s="25"/>
      <c r="B124" s="25"/>
      <c r="C124" s="25"/>
      <c r="D124" s="25"/>
      <c r="E124" s="25"/>
      <c r="F124" s="27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>
      <c r="A125" s="25"/>
      <c r="B125" s="25"/>
      <c r="C125" s="25"/>
      <c r="D125" s="25"/>
      <c r="E125" s="25"/>
      <c r="F125" s="27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>
      <c r="A126" s="25"/>
      <c r="B126" s="25"/>
      <c r="C126" s="25"/>
      <c r="D126" s="25"/>
      <c r="E126" s="25"/>
      <c r="F126" s="27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>
      <c r="A127" s="25"/>
      <c r="B127" s="25"/>
      <c r="C127" s="25"/>
      <c r="D127" s="25"/>
      <c r="E127" s="25"/>
      <c r="F127" s="27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>
      <c r="A128" s="25"/>
      <c r="B128" s="25"/>
      <c r="C128" s="25"/>
      <c r="D128" s="25"/>
      <c r="E128" s="25"/>
      <c r="F128" s="27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>
      <c r="A129" s="25"/>
      <c r="B129" s="25"/>
      <c r="C129" s="25"/>
      <c r="D129" s="25"/>
      <c r="E129" s="25"/>
      <c r="F129" s="27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>
      <c r="A130" s="25"/>
      <c r="B130" s="25"/>
      <c r="C130" s="25"/>
      <c r="D130" s="25"/>
      <c r="E130" s="25"/>
      <c r="F130" s="27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>
      <c r="A131" s="25"/>
      <c r="B131" s="25"/>
      <c r="C131" s="25"/>
      <c r="D131" s="25"/>
      <c r="E131" s="25"/>
      <c r="F131" s="27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>
      <c r="A132" s="25"/>
      <c r="B132" s="25"/>
      <c r="C132" s="25"/>
      <c r="D132" s="25"/>
      <c r="E132" s="25"/>
      <c r="F132" s="27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>
      <c r="A133" s="25"/>
      <c r="B133" s="25"/>
      <c r="C133" s="25"/>
      <c r="D133" s="25"/>
      <c r="E133" s="25"/>
      <c r="F133" s="27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>
      <c r="A134" s="25"/>
      <c r="B134" s="25"/>
      <c r="C134" s="25"/>
      <c r="D134" s="25"/>
      <c r="E134" s="25"/>
      <c r="F134" s="27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>
      <c r="A135" s="25"/>
      <c r="B135" s="25"/>
      <c r="C135" s="25"/>
      <c r="D135" s="25"/>
      <c r="E135" s="25"/>
      <c r="F135" s="27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>
      <c r="A136" s="25"/>
      <c r="B136" s="25"/>
      <c r="C136" s="25"/>
      <c r="D136" s="25"/>
      <c r="E136" s="25"/>
      <c r="F136" s="27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>
      <c r="A137" s="25"/>
      <c r="B137" s="25"/>
      <c r="C137" s="25"/>
      <c r="D137" s="25"/>
      <c r="E137" s="25"/>
      <c r="F137" s="27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>
      <c r="A138" s="25"/>
      <c r="B138" s="25"/>
      <c r="C138" s="25"/>
      <c r="D138" s="25"/>
      <c r="E138" s="25"/>
      <c r="F138" s="27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>
      <c r="A139" s="25"/>
      <c r="B139" s="25"/>
      <c r="C139" s="25"/>
      <c r="D139" s="25"/>
      <c r="E139" s="25"/>
      <c r="F139" s="27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>
      <c r="A140" s="25"/>
      <c r="B140" s="25"/>
      <c r="C140" s="25"/>
      <c r="D140" s="25"/>
      <c r="E140" s="25"/>
      <c r="F140" s="27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>
      <c r="A141" s="25"/>
      <c r="B141" s="25"/>
      <c r="C141" s="25"/>
      <c r="D141" s="25"/>
      <c r="E141" s="25"/>
      <c r="F141" s="27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>
      <c r="A142" s="25"/>
      <c r="B142" s="25"/>
      <c r="C142" s="25"/>
      <c r="D142" s="25"/>
      <c r="E142" s="25"/>
      <c r="F142" s="27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>
      <c r="A143" s="25"/>
      <c r="B143" s="25"/>
      <c r="C143" s="25"/>
      <c r="D143" s="25"/>
      <c r="E143" s="25"/>
      <c r="F143" s="27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>
      <c r="A144" s="25"/>
      <c r="B144" s="25"/>
      <c r="C144" s="25"/>
      <c r="D144" s="25"/>
      <c r="E144" s="25"/>
      <c r="F144" s="27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>
      <c r="A145" s="25"/>
      <c r="B145" s="25"/>
      <c r="C145" s="25"/>
      <c r="D145" s="25"/>
      <c r="E145" s="25"/>
      <c r="F145" s="27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>
      <c r="A146" s="25"/>
      <c r="B146" s="25"/>
      <c r="C146" s="25"/>
      <c r="D146" s="25"/>
      <c r="E146" s="25"/>
      <c r="F146" s="27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>
      <c r="A147" s="25"/>
      <c r="B147" s="25"/>
      <c r="C147" s="25"/>
      <c r="D147" s="25"/>
      <c r="E147" s="25"/>
      <c r="F147" s="27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>
      <c r="A148" s="25"/>
      <c r="B148" s="25"/>
      <c r="C148" s="25"/>
      <c r="D148" s="25"/>
      <c r="E148" s="25"/>
      <c r="F148" s="27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>
      <c r="A149" s="25"/>
      <c r="B149" s="25"/>
      <c r="C149" s="25"/>
      <c r="D149" s="25"/>
      <c r="E149" s="25"/>
      <c r="F149" s="27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>
      <c r="A150" s="25"/>
      <c r="B150" s="25"/>
      <c r="C150" s="25"/>
      <c r="D150" s="25"/>
      <c r="E150" s="25"/>
      <c r="F150" s="27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>
      <c r="A151" s="25"/>
      <c r="B151" s="25"/>
      <c r="C151" s="25"/>
      <c r="D151" s="25"/>
      <c r="E151" s="25"/>
      <c r="F151" s="27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>
      <c r="A152" s="25"/>
      <c r="B152" s="25"/>
      <c r="C152" s="25"/>
      <c r="D152" s="25"/>
      <c r="E152" s="25"/>
      <c r="F152" s="27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>
      <c r="A153" s="25"/>
      <c r="B153" s="25"/>
      <c r="C153" s="25"/>
      <c r="D153" s="25"/>
      <c r="E153" s="25"/>
      <c r="F153" s="27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>
      <c r="A154" s="25"/>
      <c r="B154" s="25"/>
      <c r="C154" s="25"/>
      <c r="D154" s="25"/>
      <c r="E154" s="25"/>
      <c r="F154" s="27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>
      <c r="A155" s="25"/>
      <c r="B155" s="25"/>
      <c r="C155" s="25"/>
      <c r="D155" s="25"/>
      <c r="E155" s="25"/>
      <c r="F155" s="27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>
      <c r="A156" s="25"/>
      <c r="B156" s="25"/>
      <c r="C156" s="25"/>
      <c r="D156" s="25"/>
      <c r="E156" s="25"/>
      <c r="F156" s="27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>
      <c r="A157" s="25"/>
      <c r="B157" s="25"/>
      <c r="C157" s="25"/>
      <c r="D157" s="25"/>
      <c r="E157" s="25"/>
      <c r="F157" s="27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>
      <c r="A158" s="25"/>
      <c r="B158" s="25"/>
      <c r="C158" s="25"/>
      <c r="D158" s="25"/>
      <c r="E158" s="25"/>
      <c r="F158" s="27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>
      <c r="A159" s="25"/>
      <c r="B159" s="25"/>
      <c r="C159" s="25"/>
      <c r="D159" s="25"/>
      <c r="E159" s="25"/>
      <c r="F159" s="27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>
      <c r="A160" s="25"/>
      <c r="B160" s="25"/>
      <c r="C160" s="25"/>
      <c r="D160" s="25"/>
      <c r="E160" s="25"/>
      <c r="F160" s="27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>
      <c r="A161" s="25"/>
      <c r="B161" s="25"/>
      <c r="C161" s="25"/>
      <c r="D161" s="25"/>
      <c r="E161" s="25"/>
      <c r="F161" s="27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>
      <c r="A162" s="25"/>
      <c r="B162" s="25"/>
      <c r="C162" s="25"/>
      <c r="D162" s="25"/>
      <c r="E162" s="25"/>
      <c r="F162" s="27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>
      <c r="A163" s="25"/>
      <c r="B163" s="25"/>
      <c r="C163" s="25"/>
      <c r="D163" s="25"/>
      <c r="E163" s="25"/>
      <c r="F163" s="27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>
      <c r="A164" s="25"/>
      <c r="B164" s="25"/>
      <c r="C164" s="25"/>
      <c r="D164" s="25"/>
      <c r="E164" s="25"/>
      <c r="F164" s="27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>
      <c r="A165" s="25"/>
      <c r="B165" s="25"/>
      <c r="C165" s="25"/>
      <c r="D165" s="25"/>
      <c r="E165" s="25"/>
      <c r="F165" s="27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>
      <c r="A166" s="25"/>
      <c r="B166" s="25"/>
      <c r="C166" s="25"/>
      <c r="D166" s="25"/>
      <c r="E166" s="25"/>
      <c r="F166" s="27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>
      <c r="A167" s="25"/>
      <c r="B167" s="25"/>
      <c r="C167" s="25"/>
      <c r="D167" s="25"/>
      <c r="E167" s="25"/>
      <c r="F167" s="27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>
      <c r="A168" s="25"/>
      <c r="B168" s="25"/>
      <c r="C168" s="25"/>
      <c r="D168" s="25"/>
      <c r="E168" s="25"/>
      <c r="F168" s="27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>
      <c r="A169" s="25"/>
      <c r="B169" s="25"/>
      <c r="C169" s="25"/>
      <c r="D169" s="25"/>
      <c r="E169" s="25"/>
      <c r="F169" s="27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>
      <c r="A170" s="25"/>
      <c r="B170" s="25"/>
      <c r="C170" s="25"/>
      <c r="D170" s="25"/>
      <c r="E170" s="25"/>
      <c r="F170" s="27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>
      <c r="A171" s="25"/>
      <c r="B171" s="25"/>
      <c r="C171" s="25"/>
      <c r="D171" s="25"/>
      <c r="E171" s="25"/>
      <c r="F171" s="27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>
      <c r="A172" s="25"/>
      <c r="B172" s="25"/>
      <c r="C172" s="25"/>
      <c r="D172" s="25"/>
      <c r="E172" s="25"/>
      <c r="F172" s="27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>
      <c r="A173" s="25"/>
      <c r="B173" s="25"/>
      <c r="C173" s="25"/>
      <c r="D173" s="25"/>
      <c r="E173" s="25"/>
      <c r="F173" s="27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>
      <c r="A174" s="25"/>
      <c r="B174" s="25"/>
      <c r="C174" s="25"/>
      <c r="D174" s="25"/>
      <c r="E174" s="25"/>
      <c r="F174" s="27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>
      <c r="A175" s="25"/>
      <c r="B175" s="25"/>
      <c r="C175" s="25"/>
      <c r="D175" s="25"/>
      <c r="E175" s="25"/>
      <c r="F175" s="27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>
      <c r="A176" s="25"/>
      <c r="B176" s="25"/>
      <c r="C176" s="25"/>
      <c r="D176" s="25"/>
      <c r="E176" s="25"/>
      <c r="F176" s="27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>
      <c r="A177" s="25"/>
      <c r="B177" s="25"/>
      <c r="C177" s="25"/>
      <c r="D177" s="25"/>
      <c r="E177" s="25"/>
      <c r="F177" s="27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>
      <c r="A178" s="25"/>
      <c r="B178" s="25"/>
      <c r="C178" s="25"/>
      <c r="D178" s="25"/>
      <c r="E178" s="25"/>
      <c r="F178" s="27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>
      <c r="A179" s="25"/>
      <c r="B179" s="25"/>
      <c r="C179" s="25"/>
      <c r="D179" s="25"/>
      <c r="E179" s="25"/>
      <c r="F179" s="27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>
      <c r="A180" s="25"/>
      <c r="B180" s="25"/>
      <c r="C180" s="25"/>
      <c r="D180" s="25"/>
      <c r="E180" s="25"/>
      <c r="F180" s="27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>
      <c r="A181" s="25"/>
      <c r="B181" s="25"/>
      <c r="C181" s="25"/>
      <c r="D181" s="25"/>
      <c r="E181" s="25"/>
      <c r="F181" s="27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>
      <c r="A182" s="25"/>
      <c r="B182" s="25"/>
      <c r="C182" s="25"/>
      <c r="D182" s="25"/>
      <c r="E182" s="25"/>
      <c r="F182" s="27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>
      <c r="A183" s="25"/>
      <c r="B183" s="25"/>
      <c r="C183" s="25"/>
      <c r="D183" s="25"/>
      <c r="E183" s="25"/>
      <c r="F183" s="27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>
      <c r="A184" s="25"/>
      <c r="B184" s="25"/>
      <c r="C184" s="25"/>
      <c r="D184" s="25"/>
      <c r="E184" s="25"/>
      <c r="F184" s="27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>
      <c r="A185" s="25"/>
      <c r="B185" s="25"/>
      <c r="C185" s="25"/>
      <c r="D185" s="25"/>
      <c r="E185" s="25"/>
      <c r="F185" s="27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>
      <c r="A186" s="25"/>
      <c r="B186" s="25"/>
      <c r="C186" s="25"/>
      <c r="D186" s="25"/>
      <c r="E186" s="25"/>
      <c r="F186" s="27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>
      <c r="A187" s="25"/>
      <c r="B187" s="25"/>
      <c r="C187" s="25"/>
      <c r="D187" s="25"/>
      <c r="E187" s="25"/>
      <c r="F187" s="27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>
      <c r="A188" s="25"/>
      <c r="B188" s="25"/>
      <c r="C188" s="25"/>
      <c r="D188" s="25"/>
      <c r="E188" s="25"/>
      <c r="F188" s="27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>
      <c r="A189" s="25"/>
      <c r="B189" s="25"/>
      <c r="C189" s="25"/>
      <c r="D189" s="25"/>
      <c r="E189" s="25"/>
      <c r="F189" s="27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>
      <c r="A190" s="25"/>
      <c r="B190" s="25"/>
      <c r="C190" s="25"/>
      <c r="D190" s="25"/>
      <c r="E190" s="25"/>
      <c r="F190" s="27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>
      <c r="A191" s="25"/>
      <c r="B191" s="25"/>
      <c r="C191" s="25"/>
      <c r="D191" s="25"/>
      <c r="E191" s="25"/>
      <c r="F191" s="27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>
      <c r="A192" s="25"/>
      <c r="B192" s="25"/>
      <c r="C192" s="25"/>
      <c r="D192" s="25"/>
      <c r="E192" s="25"/>
      <c r="F192" s="27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>
      <c r="A193" s="25"/>
      <c r="B193" s="25"/>
      <c r="C193" s="25"/>
      <c r="D193" s="25"/>
      <c r="E193" s="25"/>
      <c r="F193" s="27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>
      <c r="A194" s="25"/>
      <c r="B194" s="25"/>
      <c r="C194" s="25"/>
      <c r="D194" s="25"/>
      <c r="E194" s="25"/>
      <c r="F194" s="27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>
      <c r="A195" s="25"/>
      <c r="B195" s="25"/>
      <c r="C195" s="25"/>
      <c r="D195" s="25"/>
      <c r="E195" s="25"/>
      <c r="F195" s="27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>
      <c r="A196" s="25"/>
      <c r="B196" s="25"/>
      <c r="C196" s="25"/>
      <c r="D196" s="25"/>
      <c r="E196" s="25"/>
      <c r="F196" s="27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>
      <c r="A197" s="25"/>
      <c r="B197" s="25"/>
      <c r="C197" s="25"/>
      <c r="D197" s="25"/>
      <c r="E197" s="25"/>
      <c r="F197" s="27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>
      <c r="A198" s="25"/>
      <c r="B198" s="25"/>
      <c r="C198" s="25"/>
      <c r="D198" s="25"/>
      <c r="E198" s="25"/>
      <c r="F198" s="27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>
      <c r="A199" s="25"/>
      <c r="B199" s="25"/>
      <c r="C199" s="25"/>
      <c r="D199" s="25"/>
      <c r="E199" s="25"/>
      <c r="F199" s="27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>
      <c r="A200" s="25"/>
      <c r="B200" s="25"/>
      <c r="C200" s="25"/>
      <c r="D200" s="25"/>
      <c r="E200" s="25"/>
      <c r="F200" s="27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>
      <c r="A201" s="25"/>
      <c r="B201" s="25"/>
      <c r="C201" s="25"/>
      <c r="D201" s="25"/>
      <c r="E201" s="25"/>
      <c r="F201" s="27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>
      <c r="A202" s="25"/>
      <c r="B202" s="25"/>
      <c r="C202" s="25"/>
      <c r="D202" s="25"/>
      <c r="E202" s="25"/>
      <c r="F202" s="27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>
      <c r="A203" s="25"/>
      <c r="B203" s="25"/>
      <c r="C203" s="25"/>
      <c r="D203" s="25"/>
      <c r="E203" s="25"/>
      <c r="F203" s="27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>
      <c r="A204" s="25"/>
      <c r="B204" s="25"/>
      <c r="C204" s="25"/>
      <c r="D204" s="25"/>
      <c r="E204" s="25"/>
      <c r="F204" s="27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>
      <c r="A205" s="25"/>
      <c r="B205" s="25"/>
      <c r="C205" s="25"/>
      <c r="D205" s="25"/>
      <c r="E205" s="25"/>
      <c r="F205" s="27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>
      <c r="A206" s="25"/>
      <c r="B206" s="25"/>
      <c r="C206" s="25"/>
      <c r="D206" s="25"/>
      <c r="E206" s="25"/>
      <c r="F206" s="27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>
      <c r="A207" s="25"/>
      <c r="B207" s="25"/>
      <c r="C207" s="25"/>
      <c r="D207" s="25"/>
      <c r="E207" s="25"/>
      <c r="F207" s="27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>
      <c r="A208" s="25"/>
      <c r="B208" s="25"/>
      <c r="C208" s="25"/>
      <c r="D208" s="25"/>
      <c r="E208" s="25"/>
      <c r="F208" s="27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>
      <c r="A209" s="25"/>
      <c r="B209" s="25"/>
      <c r="C209" s="25"/>
      <c r="D209" s="25"/>
      <c r="E209" s="25"/>
      <c r="F209" s="27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>
      <c r="A210" s="25"/>
      <c r="B210" s="25"/>
      <c r="C210" s="25"/>
      <c r="D210" s="25"/>
      <c r="E210" s="25"/>
      <c r="F210" s="27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>
      <c r="A211" s="25"/>
      <c r="B211" s="25"/>
      <c r="C211" s="25"/>
      <c r="D211" s="25"/>
      <c r="E211" s="25"/>
      <c r="F211" s="27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>
      <c r="A212" s="25"/>
      <c r="B212" s="25"/>
      <c r="C212" s="25"/>
      <c r="D212" s="25"/>
      <c r="E212" s="25"/>
      <c r="F212" s="27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>
      <c r="A213" s="25"/>
      <c r="B213" s="25"/>
      <c r="C213" s="25"/>
      <c r="D213" s="25"/>
      <c r="E213" s="25"/>
      <c r="F213" s="27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>
      <c r="A214" s="25"/>
      <c r="B214" s="25"/>
      <c r="C214" s="25"/>
      <c r="D214" s="25"/>
      <c r="E214" s="25"/>
      <c r="F214" s="27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>
      <c r="A215" s="25"/>
      <c r="B215" s="25"/>
      <c r="C215" s="25"/>
      <c r="D215" s="25"/>
      <c r="E215" s="25"/>
      <c r="F215" s="27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>
      <c r="A216" s="25"/>
      <c r="B216" s="25"/>
      <c r="C216" s="25"/>
      <c r="D216" s="25"/>
      <c r="E216" s="25"/>
      <c r="F216" s="27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>
      <c r="A217" s="25"/>
      <c r="B217" s="25"/>
      <c r="C217" s="25"/>
      <c r="D217" s="25"/>
      <c r="E217" s="25"/>
      <c r="F217" s="27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>
      <c r="A218" s="25"/>
      <c r="B218" s="25"/>
      <c r="C218" s="25"/>
      <c r="D218" s="25"/>
      <c r="E218" s="25"/>
      <c r="F218" s="27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>
      <c r="A219" s="25"/>
      <c r="B219" s="25"/>
      <c r="C219" s="25"/>
      <c r="D219" s="25"/>
      <c r="E219" s="25"/>
      <c r="F219" s="27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>
      <c r="A220" s="25"/>
      <c r="B220" s="25"/>
      <c r="C220" s="25"/>
      <c r="D220" s="25"/>
      <c r="E220" s="25"/>
      <c r="F220" s="27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>
      <c r="A221" s="25"/>
      <c r="B221" s="25"/>
      <c r="C221" s="25"/>
      <c r="D221" s="25"/>
      <c r="E221" s="25"/>
      <c r="F221" s="27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>
      <c r="A222" s="25"/>
      <c r="B222" s="25"/>
      <c r="C222" s="25"/>
      <c r="D222" s="25"/>
      <c r="E222" s="25"/>
      <c r="F222" s="27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>
      <c r="A223" s="25"/>
      <c r="B223" s="25"/>
      <c r="C223" s="25"/>
      <c r="D223" s="25"/>
      <c r="E223" s="25"/>
      <c r="F223" s="27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>
      <c r="A224" s="25"/>
      <c r="B224" s="25"/>
      <c r="C224" s="25"/>
      <c r="D224" s="25"/>
      <c r="E224" s="25"/>
      <c r="F224" s="27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>
      <c r="A225" s="25"/>
      <c r="B225" s="25"/>
      <c r="C225" s="25"/>
      <c r="D225" s="25"/>
      <c r="E225" s="25"/>
      <c r="F225" s="27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>
      <c r="A226" s="25"/>
      <c r="B226" s="25"/>
      <c r="C226" s="25"/>
      <c r="D226" s="25"/>
      <c r="E226" s="25"/>
      <c r="F226" s="27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>
      <c r="A227" s="25"/>
      <c r="B227" s="25"/>
      <c r="C227" s="25"/>
      <c r="D227" s="25"/>
      <c r="E227" s="25"/>
      <c r="F227" s="27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>
      <c r="A228" s="25"/>
      <c r="B228" s="25"/>
      <c r="C228" s="25"/>
      <c r="D228" s="25"/>
      <c r="E228" s="25"/>
      <c r="F228" s="27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>
      <c r="A229" s="25"/>
      <c r="B229" s="25"/>
      <c r="C229" s="25"/>
      <c r="D229" s="25"/>
      <c r="E229" s="25"/>
      <c r="F229" s="27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>
      <c r="A230" s="25"/>
      <c r="B230" s="25"/>
      <c r="C230" s="25"/>
      <c r="D230" s="25"/>
      <c r="E230" s="25"/>
      <c r="F230" s="27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>
      <c r="A231" s="25"/>
      <c r="B231" s="25"/>
      <c r="C231" s="25"/>
      <c r="D231" s="25"/>
      <c r="E231" s="25"/>
      <c r="F231" s="27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>
      <c r="A232" s="25"/>
      <c r="B232" s="25"/>
      <c r="C232" s="25"/>
      <c r="D232" s="25"/>
      <c r="E232" s="25"/>
      <c r="F232" s="27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>
      <c r="A233" s="25"/>
      <c r="B233" s="25"/>
      <c r="C233" s="25"/>
      <c r="D233" s="25"/>
      <c r="E233" s="25"/>
      <c r="F233" s="27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>
      <c r="A234" s="25"/>
      <c r="B234" s="25"/>
      <c r="C234" s="25"/>
      <c r="D234" s="25"/>
      <c r="E234" s="25"/>
      <c r="F234" s="27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>
      <c r="A235" s="25"/>
      <c r="B235" s="25"/>
      <c r="C235" s="25"/>
      <c r="D235" s="25"/>
      <c r="E235" s="25"/>
      <c r="F235" s="27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>
      <c r="A236" s="25"/>
      <c r="B236" s="25"/>
      <c r="C236" s="25"/>
      <c r="D236" s="25"/>
      <c r="E236" s="25"/>
      <c r="F236" s="27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>
      <c r="A237" s="25"/>
      <c r="B237" s="25"/>
      <c r="C237" s="25"/>
      <c r="D237" s="25"/>
      <c r="E237" s="25"/>
      <c r="F237" s="27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>
      <c r="A238" s="25"/>
      <c r="B238" s="25"/>
      <c r="C238" s="25"/>
      <c r="D238" s="25"/>
      <c r="E238" s="25"/>
      <c r="F238" s="27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>
      <c r="A239" s="25"/>
      <c r="B239" s="25"/>
      <c r="C239" s="25"/>
      <c r="D239" s="25"/>
      <c r="E239" s="25"/>
      <c r="F239" s="27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>
      <c r="A240" s="25"/>
      <c r="B240" s="25"/>
      <c r="C240" s="25"/>
      <c r="D240" s="25"/>
      <c r="E240" s="25"/>
      <c r="F240" s="27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>
      <c r="A241" s="25"/>
      <c r="B241" s="25"/>
      <c r="C241" s="25"/>
      <c r="D241" s="25"/>
      <c r="E241" s="25"/>
      <c r="F241" s="27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>
      <c r="A242" s="25"/>
      <c r="B242" s="25"/>
      <c r="C242" s="25"/>
      <c r="D242" s="25"/>
      <c r="E242" s="25"/>
      <c r="F242" s="27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>
      <c r="A243" s="25"/>
      <c r="B243" s="25"/>
      <c r="C243" s="25"/>
      <c r="D243" s="25"/>
      <c r="E243" s="25"/>
      <c r="F243" s="27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>
      <c r="A244" s="25"/>
      <c r="B244" s="25"/>
      <c r="C244" s="25"/>
      <c r="D244" s="25"/>
      <c r="E244" s="25"/>
      <c r="F244" s="27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>
      <c r="A245" s="25"/>
      <c r="B245" s="25"/>
      <c r="C245" s="25"/>
      <c r="D245" s="25"/>
      <c r="E245" s="25"/>
      <c r="F245" s="27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>
      <c r="A246" s="25"/>
      <c r="B246" s="25"/>
      <c r="C246" s="25"/>
      <c r="D246" s="25"/>
      <c r="E246" s="25"/>
      <c r="F246" s="27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>
      <c r="A247" s="25"/>
      <c r="B247" s="25"/>
      <c r="C247" s="25"/>
      <c r="D247" s="25"/>
      <c r="E247" s="25"/>
      <c r="F247" s="27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>
      <c r="A248" s="25"/>
      <c r="B248" s="25"/>
      <c r="C248" s="25"/>
      <c r="D248" s="25"/>
      <c r="E248" s="25"/>
      <c r="F248" s="27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>
      <c r="A249" s="25"/>
      <c r="B249" s="25"/>
      <c r="C249" s="25"/>
      <c r="D249" s="25"/>
      <c r="E249" s="25"/>
      <c r="F249" s="27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>
      <c r="A250" s="25"/>
      <c r="B250" s="25"/>
      <c r="C250" s="25"/>
      <c r="D250" s="25"/>
      <c r="E250" s="25"/>
      <c r="F250" s="27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>
      <c r="A251" s="25"/>
      <c r="B251" s="25"/>
      <c r="C251" s="25"/>
      <c r="D251" s="25"/>
      <c r="E251" s="25"/>
      <c r="F251" s="27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>
      <c r="A252" s="25"/>
      <c r="B252" s="25"/>
      <c r="C252" s="25"/>
      <c r="D252" s="25"/>
      <c r="E252" s="25"/>
      <c r="F252" s="27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>
      <c r="A253" s="25"/>
      <c r="B253" s="25"/>
      <c r="C253" s="25"/>
      <c r="D253" s="25"/>
      <c r="E253" s="25"/>
      <c r="F253" s="27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>
      <c r="A254" s="25"/>
      <c r="B254" s="25"/>
      <c r="C254" s="25"/>
      <c r="D254" s="25"/>
      <c r="E254" s="25"/>
      <c r="F254" s="27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>
      <c r="A255" s="25"/>
      <c r="B255" s="25"/>
      <c r="C255" s="25"/>
      <c r="D255" s="25"/>
      <c r="E255" s="25"/>
      <c r="F255" s="27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>
      <c r="A256" s="25"/>
      <c r="B256" s="25"/>
      <c r="C256" s="25"/>
      <c r="D256" s="25"/>
      <c r="E256" s="25"/>
      <c r="F256" s="27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>
      <c r="A257" s="25"/>
      <c r="B257" s="25"/>
      <c r="C257" s="25"/>
      <c r="D257" s="25"/>
      <c r="E257" s="25"/>
      <c r="F257" s="27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>
      <c r="A258" s="25"/>
      <c r="B258" s="25"/>
      <c r="C258" s="25"/>
      <c r="D258" s="25"/>
      <c r="E258" s="25"/>
      <c r="F258" s="27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>
      <c r="A259" s="25"/>
      <c r="B259" s="25"/>
      <c r="C259" s="25"/>
      <c r="D259" s="25"/>
      <c r="E259" s="25"/>
      <c r="F259" s="27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>
      <c r="A260" s="25"/>
      <c r="B260" s="25"/>
      <c r="C260" s="25"/>
      <c r="D260" s="25"/>
      <c r="E260" s="25"/>
      <c r="F260" s="27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>
      <c r="A261" s="25"/>
      <c r="B261" s="25"/>
      <c r="C261" s="25"/>
      <c r="D261" s="25"/>
      <c r="E261" s="25"/>
      <c r="F261" s="27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>
      <c r="A262" s="25"/>
      <c r="B262" s="25"/>
      <c r="C262" s="25"/>
      <c r="D262" s="25"/>
      <c r="E262" s="25"/>
      <c r="F262" s="27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>
      <c r="A263" s="25"/>
      <c r="B263" s="25"/>
      <c r="C263" s="25"/>
      <c r="D263" s="25"/>
      <c r="E263" s="25"/>
      <c r="F263" s="27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>
      <c r="A264" s="25"/>
      <c r="B264" s="25"/>
      <c r="C264" s="25"/>
      <c r="D264" s="25"/>
      <c r="E264" s="25"/>
      <c r="F264" s="27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>
      <c r="A265" s="25"/>
      <c r="B265" s="25"/>
      <c r="C265" s="25"/>
      <c r="D265" s="25"/>
      <c r="E265" s="25"/>
      <c r="F265" s="27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>
      <c r="A266" s="25"/>
      <c r="B266" s="25"/>
      <c r="C266" s="25"/>
      <c r="D266" s="25"/>
      <c r="E266" s="25"/>
      <c r="F266" s="27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>
      <c r="A267" s="25"/>
      <c r="B267" s="25"/>
      <c r="C267" s="25"/>
      <c r="D267" s="25"/>
      <c r="E267" s="25"/>
      <c r="F267" s="27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>
      <c r="A268" s="25"/>
      <c r="B268" s="25"/>
      <c r="C268" s="25"/>
      <c r="D268" s="25"/>
      <c r="E268" s="25"/>
      <c r="F268" s="27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>
      <c r="A269" s="25"/>
      <c r="B269" s="25"/>
      <c r="C269" s="25"/>
      <c r="D269" s="25"/>
      <c r="E269" s="25"/>
      <c r="F269" s="27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>
      <c r="A270" s="25"/>
      <c r="B270" s="25"/>
      <c r="C270" s="25"/>
      <c r="D270" s="25"/>
      <c r="E270" s="25"/>
      <c r="F270" s="27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>
      <c r="A271" s="25"/>
      <c r="B271" s="25"/>
      <c r="C271" s="25"/>
      <c r="D271" s="25"/>
      <c r="E271" s="25"/>
      <c r="F271" s="27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>
      <c r="A272" s="25"/>
      <c r="B272" s="25"/>
      <c r="C272" s="25"/>
      <c r="D272" s="25"/>
      <c r="E272" s="25"/>
      <c r="F272" s="27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>
      <c r="A273" s="25"/>
      <c r="B273" s="25"/>
      <c r="C273" s="25"/>
      <c r="D273" s="25"/>
      <c r="E273" s="25"/>
      <c r="F273" s="27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>
      <c r="A274" s="25"/>
      <c r="B274" s="25"/>
      <c r="C274" s="25"/>
      <c r="D274" s="25"/>
      <c r="E274" s="25"/>
      <c r="F274" s="27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>
      <c r="A275" s="25"/>
      <c r="B275" s="25"/>
      <c r="C275" s="25"/>
      <c r="D275" s="25"/>
      <c r="E275" s="25"/>
      <c r="F275" s="27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>
      <c r="A276" s="25"/>
      <c r="B276" s="25"/>
      <c r="C276" s="25"/>
      <c r="D276" s="25"/>
      <c r="E276" s="25"/>
      <c r="F276" s="27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>
      <c r="A277" s="25"/>
      <c r="B277" s="25"/>
      <c r="C277" s="25"/>
      <c r="D277" s="25"/>
      <c r="E277" s="25"/>
      <c r="F277" s="27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>
      <c r="A278" s="25"/>
      <c r="B278" s="25"/>
      <c r="C278" s="25"/>
      <c r="D278" s="25"/>
      <c r="E278" s="25"/>
      <c r="F278" s="27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>
      <c r="A279" s="25"/>
      <c r="B279" s="25"/>
      <c r="C279" s="25"/>
      <c r="D279" s="25"/>
      <c r="E279" s="25"/>
      <c r="F279" s="27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>
      <c r="A280" s="25"/>
      <c r="B280" s="25"/>
      <c r="C280" s="25"/>
      <c r="D280" s="25"/>
      <c r="E280" s="25"/>
      <c r="F280" s="27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>
      <c r="A281" s="25"/>
      <c r="B281" s="25"/>
      <c r="C281" s="25"/>
      <c r="D281" s="25"/>
      <c r="E281" s="25"/>
      <c r="F281" s="27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>
      <c r="A282" s="25"/>
      <c r="B282" s="25"/>
      <c r="C282" s="25"/>
      <c r="D282" s="25"/>
      <c r="E282" s="25"/>
      <c r="F282" s="27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>
      <c r="A283" s="25"/>
      <c r="B283" s="25"/>
      <c r="C283" s="25"/>
      <c r="D283" s="25"/>
      <c r="E283" s="25"/>
      <c r="F283" s="27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>
      <c r="A284" s="25"/>
      <c r="B284" s="25"/>
      <c r="C284" s="25"/>
      <c r="D284" s="25"/>
      <c r="E284" s="25"/>
      <c r="F284" s="27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>
      <c r="A285" s="25"/>
      <c r="B285" s="25"/>
      <c r="C285" s="25"/>
      <c r="D285" s="25"/>
      <c r="E285" s="25"/>
      <c r="F285" s="27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>
      <c r="A286" s="25"/>
      <c r="B286" s="25"/>
      <c r="C286" s="25"/>
      <c r="D286" s="25"/>
      <c r="E286" s="25"/>
      <c r="F286" s="27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>
      <c r="A287" s="25"/>
      <c r="B287" s="25"/>
      <c r="C287" s="25"/>
      <c r="D287" s="25"/>
      <c r="E287" s="25"/>
      <c r="F287" s="27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>
      <c r="A288" s="25"/>
      <c r="B288" s="25"/>
      <c r="C288" s="25"/>
      <c r="D288" s="25"/>
      <c r="E288" s="25"/>
      <c r="F288" s="27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>
      <c r="A289" s="25"/>
      <c r="B289" s="25"/>
      <c r="C289" s="25"/>
      <c r="D289" s="25"/>
      <c r="E289" s="25"/>
      <c r="F289" s="27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>
      <c r="A290" s="25"/>
      <c r="B290" s="25"/>
      <c r="C290" s="25"/>
      <c r="D290" s="25"/>
      <c r="E290" s="25"/>
      <c r="F290" s="27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>
      <c r="A291" s="25"/>
      <c r="B291" s="25"/>
      <c r="C291" s="25"/>
      <c r="D291" s="25"/>
      <c r="E291" s="25"/>
      <c r="F291" s="27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>
      <c r="A292" s="25"/>
      <c r="B292" s="25"/>
      <c r="C292" s="25"/>
      <c r="D292" s="25"/>
      <c r="E292" s="25"/>
      <c r="F292" s="27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>
      <c r="A293" s="25"/>
      <c r="B293" s="25"/>
      <c r="C293" s="25"/>
      <c r="D293" s="25"/>
      <c r="E293" s="25"/>
      <c r="F293" s="27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>
      <c r="A294" s="25"/>
      <c r="B294" s="25"/>
      <c r="C294" s="25"/>
      <c r="D294" s="25"/>
      <c r="E294" s="25"/>
      <c r="F294" s="27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>
      <c r="A295" s="25"/>
      <c r="B295" s="25"/>
      <c r="C295" s="25"/>
      <c r="D295" s="25"/>
      <c r="E295" s="25"/>
      <c r="F295" s="27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>
      <c r="A296" s="25"/>
      <c r="B296" s="25"/>
      <c r="C296" s="25"/>
      <c r="D296" s="25"/>
      <c r="E296" s="25"/>
      <c r="F296" s="27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>
      <c r="A297" s="25"/>
      <c r="B297" s="25"/>
      <c r="C297" s="25"/>
      <c r="D297" s="25"/>
      <c r="E297" s="25"/>
      <c r="F297" s="27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>
      <c r="A298" s="25"/>
      <c r="B298" s="25"/>
      <c r="C298" s="25"/>
      <c r="D298" s="25"/>
      <c r="E298" s="25"/>
      <c r="F298" s="27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>
      <c r="A299" s="25"/>
      <c r="B299" s="25"/>
      <c r="C299" s="25"/>
      <c r="D299" s="25"/>
      <c r="E299" s="25"/>
      <c r="F299" s="27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>
      <c r="A300" s="25"/>
      <c r="B300" s="25"/>
      <c r="C300" s="25"/>
      <c r="D300" s="25"/>
      <c r="E300" s="25"/>
      <c r="F300" s="27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>
      <c r="A301" s="25"/>
      <c r="B301" s="25"/>
      <c r="C301" s="25"/>
      <c r="D301" s="25"/>
      <c r="E301" s="25"/>
      <c r="F301" s="27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>
      <c r="A302" s="25"/>
      <c r="B302" s="25"/>
      <c r="C302" s="25"/>
      <c r="D302" s="25"/>
      <c r="E302" s="25"/>
      <c r="F302" s="27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>
      <c r="A303" s="25"/>
      <c r="B303" s="25"/>
      <c r="C303" s="25"/>
      <c r="D303" s="25"/>
      <c r="E303" s="25"/>
      <c r="F303" s="27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>
      <c r="A304" s="25"/>
      <c r="B304" s="25"/>
      <c r="C304" s="25"/>
      <c r="D304" s="25"/>
      <c r="E304" s="25"/>
      <c r="F304" s="27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>
      <c r="A305" s="25"/>
      <c r="B305" s="25"/>
      <c r="C305" s="25"/>
      <c r="D305" s="25"/>
      <c r="E305" s="25"/>
      <c r="F305" s="27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>
      <c r="A306" s="25"/>
      <c r="B306" s="25"/>
      <c r="C306" s="25"/>
      <c r="D306" s="25"/>
      <c r="E306" s="25"/>
      <c r="F306" s="27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>
      <c r="A307" s="25"/>
      <c r="B307" s="25"/>
      <c r="C307" s="25"/>
      <c r="D307" s="25"/>
      <c r="E307" s="25"/>
      <c r="F307" s="27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>
      <c r="A308" s="25"/>
      <c r="B308" s="25"/>
      <c r="C308" s="25"/>
      <c r="D308" s="25"/>
      <c r="E308" s="25"/>
      <c r="F308" s="27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>
      <c r="A309" s="25"/>
      <c r="B309" s="25"/>
      <c r="C309" s="25"/>
      <c r="D309" s="25"/>
      <c r="E309" s="25"/>
      <c r="F309" s="27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>
      <c r="A310" s="25"/>
      <c r="B310" s="25"/>
      <c r="C310" s="25"/>
      <c r="D310" s="25"/>
      <c r="E310" s="25"/>
      <c r="F310" s="27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>
      <c r="A311" s="25"/>
      <c r="B311" s="25"/>
      <c r="C311" s="25"/>
      <c r="D311" s="25"/>
      <c r="E311" s="25"/>
      <c r="F311" s="27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>
      <c r="A312" s="25"/>
      <c r="B312" s="25"/>
      <c r="C312" s="25"/>
      <c r="D312" s="25"/>
      <c r="E312" s="25"/>
      <c r="F312" s="27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>
      <c r="A313" s="25"/>
      <c r="B313" s="25"/>
      <c r="C313" s="25"/>
      <c r="D313" s="25"/>
      <c r="E313" s="25"/>
      <c r="F313" s="27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>
      <c r="A314" s="25"/>
      <c r="B314" s="25"/>
      <c r="C314" s="25"/>
      <c r="D314" s="25"/>
      <c r="E314" s="25"/>
      <c r="F314" s="27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>
      <c r="A315" s="25"/>
      <c r="B315" s="25"/>
      <c r="C315" s="25"/>
      <c r="D315" s="25"/>
      <c r="E315" s="25"/>
      <c r="F315" s="27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>
      <c r="A316" s="25"/>
      <c r="B316" s="25"/>
      <c r="C316" s="25"/>
      <c r="D316" s="25"/>
      <c r="E316" s="25"/>
      <c r="F316" s="27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>
      <c r="A317" s="25"/>
      <c r="B317" s="25"/>
      <c r="C317" s="25"/>
      <c r="D317" s="25"/>
      <c r="E317" s="25"/>
      <c r="F317" s="27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>
      <c r="A318" s="25"/>
      <c r="B318" s="25"/>
      <c r="C318" s="25"/>
      <c r="D318" s="25"/>
      <c r="E318" s="25"/>
      <c r="F318" s="27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>
      <c r="A319" s="25"/>
      <c r="B319" s="25"/>
      <c r="C319" s="25"/>
      <c r="D319" s="25"/>
      <c r="E319" s="25"/>
      <c r="F319" s="27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>
      <c r="A320" s="25"/>
      <c r="B320" s="25"/>
      <c r="C320" s="25"/>
      <c r="D320" s="25"/>
      <c r="E320" s="25"/>
      <c r="F320" s="27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>
      <c r="A321" s="25"/>
      <c r="B321" s="25"/>
      <c r="C321" s="25"/>
      <c r="D321" s="25"/>
      <c r="E321" s="25"/>
      <c r="F321" s="27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>
      <c r="A322" s="25"/>
      <c r="B322" s="25"/>
      <c r="C322" s="25"/>
      <c r="D322" s="25"/>
      <c r="E322" s="25"/>
      <c r="F322" s="27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>
      <c r="A323" s="25"/>
      <c r="B323" s="25"/>
      <c r="C323" s="25"/>
      <c r="D323" s="25"/>
      <c r="E323" s="25"/>
      <c r="F323" s="27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>
      <c r="A324" s="25"/>
      <c r="B324" s="25"/>
      <c r="C324" s="25"/>
      <c r="D324" s="25"/>
      <c r="E324" s="25"/>
      <c r="F324" s="27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>
      <c r="A325" s="25"/>
      <c r="B325" s="25"/>
      <c r="C325" s="25"/>
      <c r="D325" s="25"/>
      <c r="E325" s="25"/>
      <c r="F325" s="27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>
      <c r="A326" s="25"/>
      <c r="B326" s="25"/>
      <c r="C326" s="25"/>
      <c r="D326" s="25"/>
      <c r="E326" s="25"/>
      <c r="F326" s="27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>
      <c r="A327" s="25"/>
      <c r="B327" s="25"/>
      <c r="C327" s="25"/>
      <c r="D327" s="25"/>
      <c r="E327" s="25"/>
      <c r="F327" s="27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>
      <c r="A328" s="25"/>
      <c r="B328" s="25"/>
      <c r="C328" s="25"/>
      <c r="D328" s="25"/>
      <c r="E328" s="25"/>
      <c r="F328" s="27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>
      <c r="A329" s="25"/>
      <c r="B329" s="25"/>
      <c r="C329" s="25"/>
      <c r="D329" s="25"/>
      <c r="E329" s="25"/>
      <c r="F329" s="27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>
      <c r="A330" s="25"/>
      <c r="B330" s="25"/>
      <c r="C330" s="25"/>
      <c r="D330" s="25"/>
      <c r="E330" s="25"/>
      <c r="F330" s="27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>
      <c r="A331" s="25"/>
      <c r="B331" s="25"/>
      <c r="C331" s="25"/>
      <c r="D331" s="25"/>
      <c r="E331" s="25"/>
      <c r="F331" s="27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>
      <c r="A332" s="25"/>
      <c r="B332" s="25"/>
      <c r="C332" s="25"/>
      <c r="D332" s="25"/>
      <c r="E332" s="25"/>
      <c r="F332" s="27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>
      <c r="A333" s="25"/>
      <c r="B333" s="25"/>
      <c r="C333" s="25"/>
      <c r="D333" s="25"/>
      <c r="E333" s="25"/>
      <c r="F333" s="27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>
      <c r="A334" s="25"/>
      <c r="B334" s="25"/>
      <c r="C334" s="25"/>
      <c r="D334" s="25"/>
      <c r="E334" s="25"/>
      <c r="F334" s="27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>
      <c r="A335" s="25"/>
      <c r="B335" s="25"/>
      <c r="C335" s="25"/>
      <c r="D335" s="25"/>
      <c r="E335" s="25"/>
      <c r="F335" s="27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>
      <c r="A336" s="25"/>
      <c r="B336" s="25"/>
      <c r="C336" s="25"/>
      <c r="D336" s="25"/>
      <c r="E336" s="25"/>
      <c r="F336" s="27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>
      <c r="A337" s="25"/>
      <c r="B337" s="25"/>
      <c r="C337" s="25"/>
      <c r="D337" s="25"/>
      <c r="E337" s="25"/>
      <c r="F337" s="27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>
      <c r="A338" s="25"/>
      <c r="B338" s="25"/>
      <c r="C338" s="25"/>
      <c r="D338" s="25"/>
      <c r="E338" s="25"/>
      <c r="F338" s="27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>
      <c r="A339" s="25"/>
      <c r="B339" s="25"/>
      <c r="C339" s="25"/>
      <c r="D339" s="25"/>
      <c r="E339" s="25"/>
      <c r="F339" s="27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>
      <c r="A340" s="25"/>
      <c r="B340" s="25"/>
      <c r="C340" s="25"/>
      <c r="D340" s="25"/>
      <c r="E340" s="25"/>
      <c r="F340" s="27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>
      <c r="A341" s="25"/>
      <c r="B341" s="25"/>
      <c r="C341" s="25"/>
      <c r="D341" s="25"/>
      <c r="E341" s="25"/>
      <c r="F341" s="27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>
      <c r="A342" s="25"/>
      <c r="B342" s="25"/>
      <c r="C342" s="25"/>
      <c r="D342" s="25"/>
      <c r="E342" s="25"/>
      <c r="F342" s="27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>
      <c r="A343" s="25"/>
      <c r="B343" s="25"/>
      <c r="C343" s="25"/>
      <c r="D343" s="25"/>
      <c r="E343" s="25"/>
      <c r="F343" s="27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>
      <c r="A344" s="25"/>
      <c r="B344" s="25"/>
      <c r="C344" s="25"/>
      <c r="D344" s="25"/>
      <c r="E344" s="25"/>
      <c r="F344" s="27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>
      <c r="A345" s="25"/>
      <c r="B345" s="25"/>
      <c r="C345" s="25"/>
      <c r="D345" s="25"/>
      <c r="E345" s="25"/>
      <c r="F345" s="27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>
      <c r="A346" s="25"/>
      <c r="B346" s="25"/>
      <c r="C346" s="25"/>
      <c r="D346" s="25"/>
      <c r="E346" s="25"/>
      <c r="F346" s="27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>
      <c r="A347" s="25"/>
      <c r="B347" s="25"/>
      <c r="C347" s="25"/>
      <c r="D347" s="25"/>
      <c r="E347" s="25"/>
      <c r="F347" s="27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>
      <c r="A348" s="25"/>
      <c r="B348" s="25"/>
      <c r="C348" s="25"/>
      <c r="D348" s="25"/>
      <c r="E348" s="25"/>
      <c r="F348" s="27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>
      <c r="A349" s="25"/>
      <c r="B349" s="25"/>
      <c r="C349" s="25"/>
      <c r="D349" s="25"/>
      <c r="E349" s="25"/>
      <c r="F349" s="27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>
      <c r="A350" s="25"/>
      <c r="B350" s="25"/>
      <c r="C350" s="25"/>
      <c r="D350" s="25"/>
      <c r="E350" s="25"/>
      <c r="F350" s="27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>
      <c r="A351" s="25"/>
      <c r="B351" s="25"/>
      <c r="C351" s="25"/>
      <c r="D351" s="25"/>
      <c r="E351" s="25"/>
      <c r="F351" s="27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>
      <c r="A352" s="25"/>
      <c r="B352" s="25"/>
      <c r="C352" s="25"/>
      <c r="D352" s="25"/>
      <c r="E352" s="25"/>
      <c r="F352" s="27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>
      <c r="A353" s="25"/>
      <c r="B353" s="25"/>
      <c r="C353" s="25"/>
      <c r="D353" s="25"/>
      <c r="E353" s="25"/>
      <c r="F353" s="27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>
      <c r="A354" s="25"/>
      <c r="B354" s="25"/>
      <c r="C354" s="25"/>
      <c r="D354" s="25"/>
      <c r="E354" s="25"/>
      <c r="F354" s="27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>
      <c r="A355" s="25"/>
      <c r="B355" s="25"/>
      <c r="C355" s="25"/>
      <c r="D355" s="25"/>
      <c r="E355" s="25"/>
      <c r="F355" s="27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>
      <c r="A356" s="25"/>
      <c r="B356" s="25"/>
      <c r="C356" s="25"/>
      <c r="D356" s="25"/>
      <c r="E356" s="25"/>
      <c r="F356" s="27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>
      <c r="A357" s="25"/>
      <c r="B357" s="25"/>
      <c r="C357" s="25"/>
      <c r="D357" s="25"/>
      <c r="E357" s="25"/>
      <c r="F357" s="27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>
      <c r="A358" s="25"/>
      <c r="B358" s="25"/>
      <c r="C358" s="25"/>
      <c r="D358" s="25"/>
      <c r="E358" s="25"/>
      <c r="F358" s="27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>
      <c r="A359" s="25"/>
      <c r="B359" s="25"/>
      <c r="C359" s="25"/>
      <c r="D359" s="25"/>
      <c r="E359" s="25"/>
      <c r="F359" s="27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>
      <c r="A360" s="25"/>
      <c r="B360" s="25"/>
      <c r="C360" s="25"/>
      <c r="D360" s="25"/>
      <c r="E360" s="25"/>
      <c r="F360" s="27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>
      <c r="A361" s="25"/>
      <c r="B361" s="25"/>
      <c r="C361" s="25"/>
      <c r="D361" s="25"/>
      <c r="E361" s="25"/>
      <c r="F361" s="27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>
      <c r="A362" s="25"/>
      <c r="B362" s="25"/>
      <c r="C362" s="25"/>
      <c r="D362" s="25"/>
      <c r="E362" s="25"/>
      <c r="F362" s="27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>
      <c r="A363" s="25"/>
      <c r="B363" s="25"/>
      <c r="C363" s="25"/>
      <c r="D363" s="25"/>
      <c r="E363" s="25"/>
      <c r="F363" s="27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>
      <c r="A364" s="25"/>
      <c r="B364" s="25"/>
      <c r="C364" s="25"/>
      <c r="D364" s="25"/>
      <c r="E364" s="25"/>
      <c r="F364" s="27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>
      <c r="A365" s="25"/>
      <c r="B365" s="25"/>
      <c r="C365" s="25"/>
      <c r="D365" s="25"/>
      <c r="E365" s="25"/>
      <c r="F365" s="27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>
      <c r="A366" s="25"/>
      <c r="B366" s="25"/>
      <c r="C366" s="25"/>
      <c r="D366" s="25"/>
      <c r="E366" s="25"/>
      <c r="F366" s="27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>
      <c r="A367" s="25"/>
      <c r="B367" s="25"/>
      <c r="C367" s="25"/>
      <c r="D367" s="25"/>
      <c r="E367" s="25"/>
      <c r="F367" s="27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>
      <c r="A368" s="25"/>
      <c r="B368" s="25"/>
      <c r="C368" s="25"/>
      <c r="D368" s="25"/>
      <c r="E368" s="25"/>
      <c r="F368" s="27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>
      <c r="A369" s="25"/>
      <c r="B369" s="25"/>
      <c r="C369" s="25"/>
      <c r="D369" s="25"/>
      <c r="E369" s="25"/>
      <c r="F369" s="27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>
      <c r="A370" s="25"/>
      <c r="B370" s="25"/>
      <c r="C370" s="25"/>
      <c r="D370" s="25"/>
      <c r="E370" s="25"/>
      <c r="F370" s="27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>
      <c r="A371" s="25"/>
      <c r="B371" s="25"/>
      <c r="C371" s="25"/>
      <c r="D371" s="25"/>
      <c r="E371" s="25"/>
      <c r="F371" s="27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>
      <c r="A372" s="25"/>
      <c r="B372" s="25"/>
      <c r="C372" s="25"/>
      <c r="D372" s="25"/>
      <c r="E372" s="25"/>
      <c r="F372" s="27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>
      <c r="A373" s="25"/>
      <c r="B373" s="25"/>
      <c r="C373" s="25"/>
      <c r="D373" s="25"/>
      <c r="E373" s="25"/>
      <c r="F373" s="27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>
      <c r="A374" s="25"/>
      <c r="B374" s="25"/>
      <c r="C374" s="25"/>
      <c r="D374" s="25"/>
      <c r="E374" s="25"/>
      <c r="F374" s="27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>
      <c r="A375" s="25"/>
      <c r="B375" s="25"/>
      <c r="C375" s="25"/>
      <c r="D375" s="25"/>
      <c r="E375" s="25"/>
      <c r="F375" s="27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>
      <c r="A376" s="25"/>
      <c r="B376" s="25"/>
      <c r="C376" s="25"/>
      <c r="D376" s="25"/>
      <c r="E376" s="25"/>
      <c r="F376" s="27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>
      <c r="A377" s="25"/>
      <c r="B377" s="25"/>
      <c r="C377" s="25"/>
      <c r="D377" s="25"/>
      <c r="E377" s="25"/>
      <c r="F377" s="27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>
      <c r="A378" s="25"/>
      <c r="B378" s="25"/>
      <c r="C378" s="25"/>
      <c r="D378" s="25"/>
      <c r="E378" s="25"/>
      <c r="F378" s="27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>
      <c r="A379" s="25"/>
      <c r="B379" s="25"/>
      <c r="C379" s="25"/>
      <c r="D379" s="25"/>
      <c r="E379" s="25"/>
      <c r="F379" s="27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>
      <c r="A380" s="25"/>
      <c r="B380" s="25"/>
      <c r="C380" s="25"/>
      <c r="D380" s="25"/>
      <c r="E380" s="25"/>
      <c r="F380" s="27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>
      <c r="A381" s="25"/>
      <c r="B381" s="25"/>
      <c r="C381" s="25"/>
      <c r="D381" s="25"/>
      <c r="E381" s="25"/>
      <c r="F381" s="27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>
      <c r="A382" s="25"/>
      <c r="B382" s="25"/>
      <c r="C382" s="25"/>
      <c r="D382" s="25"/>
      <c r="E382" s="25"/>
      <c r="F382" s="27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>
      <c r="A383" s="25"/>
      <c r="B383" s="25"/>
      <c r="C383" s="25"/>
      <c r="D383" s="25"/>
      <c r="E383" s="25"/>
      <c r="F383" s="27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>
      <c r="A384" s="25"/>
      <c r="B384" s="25"/>
      <c r="C384" s="25"/>
      <c r="D384" s="25"/>
      <c r="E384" s="25"/>
      <c r="F384" s="27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>
      <c r="A385" s="25"/>
      <c r="B385" s="25"/>
      <c r="C385" s="25"/>
      <c r="D385" s="25"/>
      <c r="E385" s="25"/>
      <c r="F385" s="27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>
      <c r="A386" s="25"/>
      <c r="B386" s="25"/>
      <c r="C386" s="25"/>
      <c r="D386" s="25"/>
      <c r="E386" s="25"/>
      <c r="F386" s="27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>
      <c r="A387" s="25"/>
      <c r="B387" s="25"/>
      <c r="C387" s="25"/>
      <c r="D387" s="25"/>
      <c r="E387" s="25"/>
      <c r="F387" s="27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>
      <c r="A388" s="25"/>
      <c r="B388" s="25"/>
      <c r="C388" s="25"/>
      <c r="D388" s="25"/>
      <c r="E388" s="25"/>
      <c r="F388" s="27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>
      <c r="A389" s="25"/>
      <c r="B389" s="25"/>
      <c r="C389" s="25"/>
      <c r="D389" s="25"/>
      <c r="E389" s="25"/>
      <c r="F389" s="27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>
      <c r="A390" s="25"/>
      <c r="B390" s="25"/>
      <c r="C390" s="25"/>
      <c r="D390" s="25"/>
      <c r="E390" s="25"/>
      <c r="F390" s="27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>
      <c r="A391" s="25"/>
      <c r="B391" s="25"/>
      <c r="C391" s="25"/>
      <c r="D391" s="25"/>
      <c r="E391" s="25"/>
      <c r="F391" s="27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>
      <c r="A392" s="25"/>
      <c r="B392" s="25"/>
      <c r="C392" s="25"/>
      <c r="D392" s="25"/>
      <c r="E392" s="25"/>
      <c r="F392" s="27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>
      <c r="A393" s="25"/>
      <c r="B393" s="25"/>
      <c r="C393" s="25"/>
      <c r="D393" s="25"/>
      <c r="E393" s="25"/>
      <c r="F393" s="27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>
      <c r="A394" s="25"/>
      <c r="B394" s="25"/>
      <c r="C394" s="25"/>
      <c r="D394" s="25"/>
      <c r="E394" s="25"/>
      <c r="F394" s="27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>
      <c r="A395" s="25"/>
      <c r="B395" s="25"/>
      <c r="C395" s="25"/>
      <c r="D395" s="25"/>
      <c r="E395" s="25"/>
      <c r="F395" s="27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>
      <c r="A396" s="25"/>
      <c r="B396" s="25"/>
      <c r="C396" s="25"/>
      <c r="D396" s="25"/>
      <c r="E396" s="25"/>
      <c r="F396" s="27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>
      <c r="A397" s="25"/>
      <c r="B397" s="25"/>
      <c r="C397" s="25"/>
      <c r="D397" s="25"/>
      <c r="E397" s="25"/>
      <c r="F397" s="27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>
      <c r="A398" s="25"/>
      <c r="B398" s="25"/>
      <c r="C398" s="25"/>
      <c r="D398" s="25"/>
      <c r="E398" s="25"/>
      <c r="F398" s="27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>
      <c r="A399" s="25"/>
      <c r="B399" s="25"/>
      <c r="C399" s="25"/>
      <c r="D399" s="25"/>
      <c r="E399" s="25"/>
      <c r="F399" s="27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>
      <c r="A400" s="25"/>
      <c r="B400" s="25"/>
      <c r="C400" s="25"/>
      <c r="D400" s="25"/>
      <c r="E400" s="25"/>
      <c r="F400" s="27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>
      <c r="A401" s="25"/>
      <c r="B401" s="25"/>
      <c r="C401" s="25"/>
      <c r="D401" s="25"/>
      <c r="E401" s="25"/>
      <c r="F401" s="27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>
      <c r="A402" s="25"/>
      <c r="B402" s="25"/>
      <c r="C402" s="25"/>
      <c r="D402" s="25"/>
      <c r="E402" s="25"/>
      <c r="F402" s="27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>
      <c r="A403" s="25"/>
      <c r="B403" s="25"/>
      <c r="C403" s="25"/>
      <c r="D403" s="25"/>
      <c r="E403" s="25"/>
      <c r="F403" s="27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>
      <c r="A404" s="25"/>
      <c r="B404" s="25"/>
      <c r="C404" s="25"/>
      <c r="D404" s="25"/>
      <c r="E404" s="25"/>
      <c r="F404" s="27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>
      <c r="A405" s="25"/>
      <c r="B405" s="25"/>
      <c r="C405" s="25"/>
      <c r="D405" s="25"/>
      <c r="E405" s="25"/>
      <c r="F405" s="27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>
      <c r="A406" s="25"/>
      <c r="B406" s="25"/>
      <c r="C406" s="25"/>
      <c r="D406" s="25"/>
      <c r="E406" s="25"/>
      <c r="F406" s="27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>
      <c r="A407" s="25"/>
      <c r="B407" s="25"/>
      <c r="C407" s="25"/>
      <c r="D407" s="25"/>
      <c r="E407" s="25"/>
      <c r="F407" s="27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>
      <c r="A408" s="25"/>
      <c r="B408" s="25"/>
      <c r="C408" s="25"/>
      <c r="D408" s="25"/>
      <c r="E408" s="25"/>
      <c r="F408" s="27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>
      <c r="A409" s="25"/>
      <c r="B409" s="25"/>
      <c r="C409" s="25"/>
      <c r="D409" s="25"/>
      <c r="E409" s="25"/>
      <c r="F409" s="27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>
      <c r="A410" s="25"/>
      <c r="B410" s="25"/>
      <c r="C410" s="25"/>
      <c r="D410" s="25"/>
      <c r="E410" s="25"/>
      <c r="F410" s="27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>
      <c r="A411" s="25"/>
      <c r="B411" s="25"/>
      <c r="C411" s="25"/>
      <c r="D411" s="25"/>
      <c r="E411" s="25"/>
      <c r="F411" s="27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>
      <c r="A412" s="25"/>
      <c r="B412" s="25"/>
      <c r="C412" s="25"/>
      <c r="D412" s="25"/>
      <c r="E412" s="25"/>
      <c r="F412" s="27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>
      <c r="A413" s="25"/>
      <c r="B413" s="25"/>
      <c r="C413" s="25"/>
      <c r="D413" s="25"/>
      <c r="E413" s="25"/>
      <c r="F413" s="27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>
      <c r="A414" s="25"/>
      <c r="B414" s="25"/>
      <c r="C414" s="25"/>
      <c r="D414" s="25"/>
      <c r="E414" s="25"/>
      <c r="F414" s="27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>
      <c r="A415" s="25"/>
      <c r="B415" s="25"/>
      <c r="C415" s="25"/>
      <c r="D415" s="25"/>
      <c r="E415" s="25"/>
      <c r="F415" s="27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>
      <c r="A416" s="25"/>
      <c r="B416" s="25"/>
      <c r="C416" s="25"/>
      <c r="D416" s="25"/>
      <c r="E416" s="25"/>
      <c r="F416" s="27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>
      <c r="A417" s="25"/>
      <c r="B417" s="25"/>
      <c r="C417" s="25"/>
      <c r="D417" s="25"/>
      <c r="E417" s="25"/>
      <c r="F417" s="27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>
      <c r="A418" s="25"/>
      <c r="B418" s="25"/>
      <c r="C418" s="25"/>
      <c r="D418" s="25"/>
      <c r="E418" s="25"/>
      <c r="F418" s="27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>
      <c r="A419" s="25"/>
      <c r="B419" s="25"/>
      <c r="C419" s="25"/>
      <c r="D419" s="25"/>
      <c r="E419" s="25"/>
      <c r="F419" s="27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>
      <c r="A420" s="25"/>
      <c r="B420" s="25"/>
      <c r="C420" s="25"/>
      <c r="D420" s="25"/>
      <c r="E420" s="25"/>
      <c r="F420" s="27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>
      <c r="A421" s="25"/>
      <c r="B421" s="25"/>
      <c r="C421" s="25"/>
      <c r="D421" s="25"/>
      <c r="E421" s="25"/>
      <c r="F421" s="27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>
      <c r="A422" s="25"/>
      <c r="B422" s="25"/>
      <c r="C422" s="25"/>
      <c r="D422" s="25"/>
      <c r="E422" s="25"/>
      <c r="F422" s="27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>
      <c r="A423" s="25"/>
      <c r="B423" s="25"/>
      <c r="C423" s="25"/>
      <c r="D423" s="25"/>
      <c r="E423" s="25"/>
      <c r="F423" s="27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>
      <c r="A424" s="25"/>
      <c r="B424" s="25"/>
      <c r="C424" s="25"/>
      <c r="D424" s="25"/>
      <c r="E424" s="25"/>
      <c r="F424" s="27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>
      <c r="A425" s="25"/>
      <c r="B425" s="25"/>
      <c r="C425" s="25"/>
      <c r="D425" s="25"/>
      <c r="E425" s="25"/>
      <c r="F425" s="27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>
      <c r="A426" s="25"/>
      <c r="B426" s="25"/>
      <c r="C426" s="25"/>
      <c r="D426" s="25"/>
      <c r="E426" s="25"/>
      <c r="F426" s="27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>
      <c r="A427" s="25"/>
      <c r="B427" s="25"/>
      <c r="C427" s="25"/>
      <c r="D427" s="25"/>
      <c r="E427" s="25"/>
      <c r="F427" s="27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>
      <c r="A428" s="25"/>
      <c r="B428" s="25"/>
      <c r="C428" s="25"/>
      <c r="D428" s="25"/>
      <c r="E428" s="25"/>
      <c r="F428" s="27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>
      <c r="A429" s="25"/>
      <c r="B429" s="25"/>
      <c r="C429" s="25"/>
      <c r="D429" s="25"/>
      <c r="E429" s="25"/>
      <c r="F429" s="27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>
      <c r="A430" s="25"/>
      <c r="B430" s="25"/>
      <c r="C430" s="25"/>
      <c r="D430" s="25"/>
      <c r="E430" s="25"/>
      <c r="F430" s="27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>
      <c r="A431" s="25"/>
      <c r="B431" s="25"/>
      <c r="C431" s="25"/>
      <c r="D431" s="25"/>
      <c r="E431" s="25"/>
      <c r="F431" s="27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>
      <c r="A432" s="25"/>
      <c r="B432" s="25"/>
      <c r="C432" s="25"/>
      <c r="D432" s="25"/>
      <c r="E432" s="25"/>
      <c r="F432" s="27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>
      <c r="A433" s="25"/>
      <c r="B433" s="25"/>
      <c r="C433" s="25"/>
      <c r="D433" s="25"/>
      <c r="E433" s="25"/>
      <c r="F433" s="27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>
      <c r="A434" s="25"/>
      <c r="B434" s="25"/>
      <c r="C434" s="25"/>
      <c r="D434" s="25"/>
      <c r="E434" s="25"/>
      <c r="F434" s="27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>
      <c r="A435" s="25"/>
      <c r="B435" s="25"/>
      <c r="C435" s="25"/>
      <c r="D435" s="25"/>
      <c r="E435" s="25"/>
      <c r="F435" s="27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>
      <c r="A436" s="25"/>
      <c r="B436" s="25"/>
      <c r="C436" s="25"/>
      <c r="D436" s="25"/>
      <c r="E436" s="25"/>
      <c r="F436" s="27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>
      <c r="A437" s="25"/>
      <c r="B437" s="25"/>
      <c r="C437" s="25"/>
      <c r="D437" s="25"/>
      <c r="E437" s="25"/>
      <c r="F437" s="27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>
      <c r="A438" s="25"/>
      <c r="B438" s="25"/>
      <c r="C438" s="25"/>
      <c r="D438" s="25"/>
      <c r="E438" s="25"/>
      <c r="F438" s="27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>
      <c r="A439" s="25"/>
      <c r="B439" s="25"/>
      <c r="C439" s="25"/>
      <c r="D439" s="25"/>
      <c r="E439" s="25"/>
      <c r="F439" s="27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>
      <c r="A440" s="25"/>
      <c r="B440" s="25"/>
      <c r="C440" s="25"/>
      <c r="D440" s="25"/>
      <c r="E440" s="25"/>
      <c r="F440" s="27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>
      <c r="A441" s="25"/>
      <c r="B441" s="25"/>
      <c r="C441" s="25"/>
      <c r="D441" s="25"/>
      <c r="E441" s="25"/>
      <c r="F441" s="27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>
      <c r="A442" s="25"/>
      <c r="B442" s="25"/>
      <c r="C442" s="25"/>
      <c r="D442" s="25"/>
      <c r="E442" s="25"/>
      <c r="F442" s="27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>
      <c r="A443" s="25"/>
      <c r="B443" s="25"/>
      <c r="C443" s="25"/>
      <c r="D443" s="25"/>
      <c r="E443" s="25"/>
      <c r="F443" s="27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>
      <c r="A444" s="25"/>
      <c r="B444" s="25"/>
      <c r="C444" s="25"/>
      <c r="D444" s="25"/>
      <c r="E444" s="25"/>
      <c r="F444" s="27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>
      <c r="A445" s="25"/>
      <c r="B445" s="25"/>
      <c r="C445" s="25"/>
      <c r="D445" s="25"/>
      <c r="E445" s="25"/>
      <c r="F445" s="27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>
      <c r="A446" s="25"/>
      <c r="B446" s="25"/>
      <c r="C446" s="25"/>
      <c r="D446" s="25"/>
      <c r="E446" s="25"/>
      <c r="F446" s="27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>
      <c r="A447" s="25"/>
      <c r="B447" s="25"/>
      <c r="C447" s="25"/>
      <c r="D447" s="25"/>
      <c r="E447" s="25"/>
      <c r="F447" s="27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>
      <c r="A448" s="25"/>
      <c r="B448" s="25"/>
      <c r="C448" s="25"/>
      <c r="D448" s="25"/>
      <c r="E448" s="25"/>
      <c r="F448" s="27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>
      <c r="A449" s="25"/>
      <c r="B449" s="25"/>
      <c r="C449" s="25"/>
      <c r="D449" s="25"/>
      <c r="E449" s="25"/>
      <c r="F449" s="27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>
      <c r="A450" s="25"/>
      <c r="B450" s="25"/>
      <c r="C450" s="25"/>
      <c r="D450" s="25"/>
      <c r="E450" s="25"/>
      <c r="F450" s="27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>
      <c r="A451" s="25"/>
      <c r="B451" s="25"/>
      <c r="C451" s="25"/>
      <c r="D451" s="25"/>
      <c r="E451" s="25"/>
      <c r="F451" s="27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>
      <c r="A452" s="25"/>
      <c r="B452" s="25"/>
      <c r="C452" s="25"/>
      <c r="D452" s="25"/>
      <c r="E452" s="25"/>
      <c r="F452" s="27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>
      <c r="A453" s="25"/>
      <c r="B453" s="25"/>
      <c r="C453" s="25"/>
      <c r="D453" s="25"/>
      <c r="E453" s="25"/>
      <c r="F453" s="27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>
      <c r="A454" s="25"/>
      <c r="B454" s="25"/>
      <c r="C454" s="25"/>
      <c r="D454" s="25"/>
      <c r="E454" s="25"/>
      <c r="F454" s="27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>
      <c r="A455" s="25"/>
      <c r="B455" s="25"/>
      <c r="C455" s="25"/>
      <c r="D455" s="25"/>
      <c r="E455" s="25"/>
      <c r="F455" s="27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>
      <c r="A456" s="25"/>
      <c r="B456" s="25"/>
      <c r="C456" s="25"/>
      <c r="D456" s="25"/>
      <c r="E456" s="25"/>
      <c r="F456" s="27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>
      <c r="A457" s="25"/>
      <c r="B457" s="25"/>
      <c r="C457" s="25"/>
      <c r="D457" s="25"/>
      <c r="E457" s="25"/>
      <c r="F457" s="27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>
      <c r="A458" s="25"/>
      <c r="B458" s="25"/>
      <c r="C458" s="25"/>
      <c r="D458" s="25"/>
      <c r="E458" s="25"/>
      <c r="F458" s="27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>
      <c r="A459" s="25"/>
      <c r="B459" s="25"/>
      <c r="C459" s="25"/>
      <c r="D459" s="25"/>
      <c r="E459" s="25"/>
      <c r="F459" s="27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>
      <c r="A460" s="25"/>
      <c r="B460" s="25"/>
      <c r="C460" s="25"/>
      <c r="D460" s="25"/>
      <c r="E460" s="25"/>
      <c r="F460" s="27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>
      <c r="A461" s="25"/>
      <c r="B461" s="25"/>
      <c r="C461" s="25"/>
      <c r="D461" s="25"/>
      <c r="E461" s="25"/>
      <c r="F461" s="27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>
      <c r="A462" s="25"/>
      <c r="B462" s="25"/>
      <c r="C462" s="25"/>
      <c r="D462" s="25"/>
      <c r="E462" s="25"/>
      <c r="F462" s="27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>
      <c r="A463" s="25"/>
      <c r="B463" s="25"/>
      <c r="C463" s="25"/>
      <c r="D463" s="25"/>
      <c r="E463" s="25"/>
      <c r="F463" s="27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>
      <c r="A464" s="25"/>
      <c r="B464" s="25"/>
      <c r="C464" s="25"/>
      <c r="D464" s="25"/>
      <c r="E464" s="25"/>
      <c r="F464" s="27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>
      <c r="A465" s="25"/>
      <c r="B465" s="25"/>
      <c r="C465" s="25"/>
      <c r="D465" s="25"/>
      <c r="E465" s="25"/>
      <c r="F465" s="27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>
      <c r="A466" s="25"/>
      <c r="B466" s="25"/>
      <c r="C466" s="25"/>
      <c r="D466" s="25"/>
      <c r="E466" s="25"/>
      <c r="F466" s="27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>
      <c r="A467" s="25"/>
      <c r="B467" s="25"/>
      <c r="C467" s="25"/>
      <c r="D467" s="25"/>
      <c r="E467" s="25"/>
      <c r="F467" s="27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>
      <c r="A468" s="25"/>
      <c r="B468" s="25"/>
      <c r="C468" s="25"/>
      <c r="D468" s="25"/>
      <c r="E468" s="25"/>
      <c r="F468" s="27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>
      <c r="A469" s="25"/>
      <c r="B469" s="25"/>
      <c r="C469" s="25"/>
      <c r="D469" s="25"/>
      <c r="E469" s="25"/>
      <c r="F469" s="27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>
      <c r="A470" s="25"/>
      <c r="B470" s="25"/>
      <c r="C470" s="25"/>
      <c r="D470" s="25"/>
      <c r="E470" s="25"/>
      <c r="F470" s="27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>
      <c r="A471" s="25"/>
      <c r="B471" s="25"/>
      <c r="C471" s="25"/>
      <c r="D471" s="25"/>
      <c r="E471" s="25"/>
      <c r="F471" s="27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>
      <c r="A472" s="25"/>
      <c r="B472" s="25"/>
      <c r="C472" s="25"/>
      <c r="D472" s="25"/>
      <c r="E472" s="25"/>
      <c r="F472" s="27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>
      <c r="A473" s="25"/>
      <c r="B473" s="25"/>
      <c r="C473" s="25"/>
      <c r="D473" s="25"/>
      <c r="E473" s="25"/>
      <c r="F473" s="27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>
      <c r="A474" s="25"/>
      <c r="B474" s="25"/>
      <c r="C474" s="25"/>
      <c r="D474" s="25"/>
      <c r="E474" s="25"/>
      <c r="F474" s="27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>
      <c r="A475" s="25"/>
      <c r="B475" s="25"/>
      <c r="C475" s="25"/>
      <c r="D475" s="25"/>
      <c r="E475" s="25"/>
      <c r="F475" s="27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>
      <c r="A476" s="25"/>
      <c r="B476" s="25"/>
      <c r="C476" s="25"/>
      <c r="D476" s="25"/>
      <c r="E476" s="25"/>
      <c r="F476" s="27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>
      <c r="A477" s="25"/>
      <c r="B477" s="25"/>
      <c r="C477" s="25"/>
      <c r="D477" s="25"/>
      <c r="E477" s="25"/>
      <c r="F477" s="27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>
      <c r="A478" s="25"/>
      <c r="B478" s="25"/>
      <c r="C478" s="25"/>
      <c r="D478" s="25"/>
      <c r="E478" s="25"/>
      <c r="F478" s="27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>
      <c r="A479" s="25"/>
      <c r="B479" s="25"/>
      <c r="C479" s="25"/>
      <c r="D479" s="25"/>
      <c r="E479" s="25"/>
      <c r="F479" s="27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>
      <c r="A480" s="25"/>
      <c r="B480" s="25"/>
      <c r="C480" s="25"/>
      <c r="D480" s="25"/>
      <c r="E480" s="25"/>
      <c r="F480" s="27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>
      <c r="A481" s="25"/>
      <c r="B481" s="25"/>
      <c r="C481" s="25"/>
      <c r="D481" s="25"/>
      <c r="E481" s="25"/>
      <c r="F481" s="27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>
      <c r="A482" s="25"/>
      <c r="B482" s="25"/>
      <c r="C482" s="25"/>
      <c r="D482" s="25"/>
      <c r="E482" s="25"/>
      <c r="F482" s="27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>
      <c r="A483" s="25"/>
      <c r="B483" s="25"/>
      <c r="C483" s="25"/>
      <c r="D483" s="25"/>
      <c r="E483" s="25"/>
      <c r="F483" s="27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>
      <c r="A484" s="25"/>
      <c r="B484" s="25"/>
      <c r="C484" s="25"/>
      <c r="D484" s="25"/>
      <c r="E484" s="25"/>
      <c r="F484" s="27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>
      <c r="A485" s="25"/>
      <c r="B485" s="25"/>
      <c r="C485" s="25"/>
      <c r="D485" s="25"/>
      <c r="E485" s="25"/>
      <c r="F485" s="27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>
      <c r="A486" s="25"/>
      <c r="B486" s="25"/>
      <c r="C486" s="25"/>
      <c r="D486" s="25"/>
      <c r="E486" s="25"/>
      <c r="F486" s="27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>
      <c r="A487" s="25"/>
      <c r="B487" s="25"/>
      <c r="C487" s="25"/>
      <c r="D487" s="25"/>
      <c r="E487" s="25"/>
      <c r="F487" s="27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>
      <c r="A488" s="25"/>
      <c r="B488" s="25"/>
      <c r="C488" s="25"/>
      <c r="D488" s="25"/>
      <c r="E488" s="25"/>
      <c r="F488" s="27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>
      <c r="A489" s="25"/>
      <c r="B489" s="25"/>
      <c r="C489" s="25"/>
      <c r="D489" s="25"/>
      <c r="E489" s="25"/>
      <c r="F489" s="27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>
      <c r="A490" s="25"/>
      <c r="B490" s="25"/>
      <c r="C490" s="25"/>
      <c r="D490" s="25"/>
      <c r="E490" s="25"/>
      <c r="F490" s="27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>
      <c r="A491" s="25"/>
      <c r="B491" s="25"/>
      <c r="C491" s="25"/>
      <c r="D491" s="25"/>
      <c r="E491" s="25"/>
      <c r="F491" s="27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>
      <c r="A492" s="25"/>
      <c r="B492" s="25"/>
      <c r="C492" s="25"/>
      <c r="D492" s="25"/>
      <c r="E492" s="25"/>
      <c r="F492" s="27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>
      <c r="A493" s="25"/>
      <c r="B493" s="25"/>
      <c r="C493" s="25"/>
      <c r="D493" s="25"/>
      <c r="E493" s="25"/>
      <c r="F493" s="27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>
      <c r="A494" s="25"/>
      <c r="B494" s="25"/>
      <c r="C494" s="25"/>
      <c r="D494" s="25"/>
      <c r="E494" s="25"/>
      <c r="F494" s="27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>
      <c r="A495" s="25"/>
      <c r="B495" s="25"/>
      <c r="C495" s="25"/>
      <c r="D495" s="25"/>
      <c r="E495" s="25"/>
      <c r="F495" s="27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>
      <c r="A496" s="25"/>
      <c r="B496" s="25"/>
      <c r="C496" s="25"/>
      <c r="D496" s="25"/>
      <c r="E496" s="25"/>
      <c r="F496" s="27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>
      <c r="A497" s="25"/>
      <c r="B497" s="25"/>
      <c r="C497" s="25"/>
      <c r="D497" s="25"/>
      <c r="E497" s="25"/>
      <c r="F497" s="27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>
      <c r="A498" s="25"/>
      <c r="B498" s="25"/>
      <c r="C498" s="25"/>
      <c r="D498" s="25"/>
      <c r="E498" s="25"/>
      <c r="F498" s="27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>
      <c r="A499" s="25"/>
      <c r="B499" s="25"/>
      <c r="C499" s="25"/>
      <c r="D499" s="25"/>
      <c r="E499" s="25"/>
      <c r="F499" s="27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>
      <c r="A500" s="25"/>
      <c r="B500" s="25"/>
      <c r="C500" s="25"/>
      <c r="D500" s="25"/>
      <c r="E500" s="25"/>
      <c r="F500" s="27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>
      <c r="A501" s="25"/>
      <c r="B501" s="25"/>
      <c r="C501" s="25"/>
      <c r="D501" s="25"/>
      <c r="E501" s="25"/>
      <c r="F501" s="27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>
      <c r="A502" s="25"/>
      <c r="B502" s="25"/>
      <c r="C502" s="25"/>
      <c r="D502" s="25"/>
      <c r="E502" s="25"/>
      <c r="F502" s="27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>
      <c r="A503" s="25"/>
      <c r="B503" s="25"/>
      <c r="C503" s="25"/>
      <c r="D503" s="25"/>
      <c r="E503" s="25"/>
      <c r="F503" s="27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>
      <c r="A504" s="25"/>
      <c r="B504" s="25"/>
      <c r="C504" s="25"/>
      <c r="D504" s="25"/>
      <c r="E504" s="25"/>
      <c r="F504" s="27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>
      <c r="A505" s="25"/>
      <c r="B505" s="25"/>
      <c r="C505" s="25"/>
      <c r="D505" s="25"/>
      <c r="E505" s="25"/>
      <c r="F505" s="27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>
      <c r="A506" s="25"/>
      <c r="B506" s="25"/>
      <c r="C506" s="25"/>
      <c r="D506" s="25"/>
      <c r="E506" s="25"/>
      <c r="F506" s="27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>
      <c r="A507" s="25"/>
      <c r="B507" s="25"/>
      <c r="C507" s="25"/>
      <c r="D507" s="25"/>
      <c r="E507" s="25"/>
      <c r="F507" s="27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>
      <c r="A508" s="25"/>
      <c r="B508" s="25"/>
      <c r="C508" s="25"/>
      <c r="D508" s="25"/>
      <c r="E508" s="25"/>
      <c r="F508" s="27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>
      <c r="A509" s="25"/>
      <c r="B509" s="25"/>
      <c r="C509" s="25"/>
      <c r="D509" s="25"/>
      <c r="E509" s="25"/>
      <c r="F509" s="27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>
      <c r="A510" s="25"/>
      <c r="B510" s="25"/>
      <c r="C510" s="25"/>
      <c r="D510" s="25"/>
      <c r="E510" s="25"/>
      <c r="F510" s="27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>
      <c r="A511" s="25"/>
      <c r="B511" s="25"/>
      <c r="C511" s="25"/>
      <c r="D511" s="25"/>
      <c r="E511" s="25"/>
      <c r="F511" s="27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>
      <c r="A512" s="25"/>
      <c r="B512" s="25"/>
      <c r="C512" s="25"/>
      <c r="D512" s="25"/>
      <c r="E512" s="25"/>
      <c r="F512" s="27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>
      <c r="A513" s="25"/>
      <c r="B513" s="25"/>
      <c r="C513" s="25"/>
      <c r="D513" s="25"/>
      <c r="E513" s="25"/>
      <c r="F513" s="27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>
      <c r="A514" s="25"/>
      <c r="B514" s="25"/>
      <c r="C514" s="25"/>
      <c r="D514" s="25"/>
      <c r="E514" s="25"/>
      <c r="F514" s="27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>
      <c r="A515" s="25"/>
      <c r="B515" s="25"/>
      <c r="C515" s="25"/>
      <c r="D515" s="25"/>
      <c r="E515" s="25"/>
      <c r="F515" s="27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>
      <c r="A516" s="25"/>
      <c r="B516" s="25"/>
      <c r="C516" s="25"/>
      <c r="D516" s="25"/>
      <c r="E516" s="25"/>
      <c r="F516" s="27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>
      <c r="A517" s="25"/>
      <c r="B517" s="25"/>
      <c r="C517" s="25"/>
      <c r="D517" s="25"/>
      <c r="E517" s="25"/>
      <c r="F517" s="27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>
      <c r="A518" s="25"/>
      <c r="B518" s="25"/>
      <c r="C518" s="25"/>
      <c r="D518" s="25"/>
      <c r="E518" s="25"/>
      <c r="F518" s="27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>
      <c r="A519" s="25"/>
      <c r="B519" s="25"/>
      <c r="C519" s="25"/>
      <c r="D519" s="25"/>
      <c r="E519" s="25"/>
      <c r="F519" s="27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>
      <c r="A520" s="25"/>
      <c r="B520" s="25"/>
      <c r="C520" s="25"/>
      <c r="D520" s="25"/>
      <c r="E520" s="25"/>
      <c r="F520" s="27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>
      <c r="A521" s="25"/>
      <c r="B521" s="25"/>
      <c r="C521" s="25"/>
      <c r="D521" s="25"/>
      <c r="E521" s="25"/>
      <c r="F521" s="27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>
      <c r="A522" s="25"/>
      <c r="B522" s="25"/>
      <c r="C522" s="25"/>
      <c r="D522" s="25"/>
      <c r="E522" s="25"/>
      <c r="F522" s="27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>
      <c r="A523" s="25"/>
      <c r="B523" s="25"/>
      <c r="C523" s="25"/>
      <c r="D523" s="25"/>
      <c r="E523" s="25"/>
      <c r="F523" s="27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>
      <c r="A524" s="25"/>
      <c r="B524" s="25"/>
      <c r="C524" s="25"/>
      <c r="D524" s="25"/>
      <c r="E524" s="25"/>
      <c r="F524" s="27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>
      <c r="A525" s="25"/>
      <c r="B525" s="25"/>
      <c r="C525" s="25"/>
      <c r="D525" s="25"/>
      <c r="E525" s="25"/>
      <c r="F525" s="27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>
      <c r="A526" s="25"/>
      <c r="B526" s="25"/>
      <c r="C526" s="25"/>
      <c r="D526" s="25"/>
      <c r="E526" s="25"/>
      <c r="F526" s="27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>
      <c r="A527" s="25"/>
      <c r="B527" s="25"/>
      <c r="C527" s="25"/>
      <c r="D527" s="25"/>
      <c r="E527" s="25"/>
      <c r="F527" s="27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>
      <c r="A528" s="25"/>
      <c r="B528" s="25"/>
      <c r="C528" s="25"/>
      <c r="D528" s="25"/>
      <c r="E528" s="25"/>
      <c r="F528" s="27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>
      <c r="A529" s="25"/>
      <c r="B529" s="25"/>
      <c r="C529" s="25"/>
      <c r="D529" s="25"/>
      <c r="E529" s="25"/>
      <c r="F529" s="27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>
      <c r="A530" s="25"/>
      <c r="B530" s="25"/>
      <c r="C530" s="25"/>
      <c r="D530" s="25"/>
      <c r="E530" s="25"/>
      <c r="F530" s="27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>
      <c r="A531" s="25"/>
      <c r="B531" s="25"/>
      <c r="C531" s="25"/>
      <c r="D531" s="25"/>
      <c r="E531" s="25"/>
      <c r="F531" s="27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>
      <c r="A532" s="25"/>
      <c r="B532" s="25"/>
      <c r="C532" s="25"/>
      <c r="D532" s="25"/>
      <c r="E532" s="25"/>
      <c r="F532" s="27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>
      <c r="A533" s="25"/>
      <c r="B533" s="25"/>
      <c r="C533" s="25"/>
      <c r="D533" s="25"/>
      <c r="E533" s="25"/>
      <c r="F533" s="27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>
      <c r="A534" s="25"/>
      <c r="B534" s="25"/>
      <c r="C534" s="25"/>
      <c r="D534" s="25"/>
      <c r="E534" s="25"/>
      <c r="F534" s="27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>
      <c r="A535" s="25"/>
      <c r="B535" s="25"/>
      <c r="C535" s="25"/>
      <c r="D535" s="25"/>
      <c r="E535" s="25"/>
      <c r="F535" s="27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>
      <c r="A536" s="25"/>
      <c r="B536" s="25"/>
      <c r="C536" s="25"/>
      <c r="D536" s="25"/>
      <c r="E536" s="25"/>
      <c r="F536" s="27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>
      <c r="A537" s="25"/>
      <c r="B537" s="25"/>
      <c r="C537" s="25"/>
      <c r="D537" s="25"/>
      <c r="E537" s="25"/>
      <c r="F537" s="27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>
      <c r="A538" s="25"/>
      <c r="B538" s="25"/>
      <c r="C538" s="25"/>
      <c r="D538" s="25"/>
      <c r="E538" s="25"/>
      <c r="F538" s="27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>
      <c r="A539" s="25"/>
      <c r="B539" s="25"/>
      <c r="C539" s="25"/>
      <c r="D539" s="25"/>
      <c r="E539" s="25"/>
      <c r="F539" s="27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>
      <c r="A540" s="25"/>
      <c r="B540" s="25"/>
      <c r="C540" s="25"/>
      <c r="D540" s="25"/>
      <c r="E540" s="25"/>
      <c r="F540" s="27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>
      <c r="A541" s="25"/>
      <c r="B541" s="25"/>
      <c r="C541" s="25"/>
      <c r="D541" s="25"/>
      <c r="E541" s="25"/>
      <c r="F541" s="27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>
      <c r="A542" s="25"/>
      <c r="B542" s="25"/>
      <c r="C542" s="25"/>
      <c r="D542" s="25"/>
      <c r="E542" s="25"/>
      <c r="F542" s="27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>
      <c r="A543" s="25"/>
      <c r="B543" s="25"/>
      <c r="C543" s="25"/>
      <c r="D543" s="25"/>
      <c r="E543" s="25"/>
      <c r="F543" s="27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>
      <c r="A544" s="25"/>
      <c r="B544" s="25"/>
      <c r="C544" s="25"/>
      <c r="D544" s="25"/>
      <c r="E544" s="25"/>
      <c r="F544" s="27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>
      <c r="A545" s="25"/>
      <c r="B545" s="25"/>
      <c r="C545" s="25"/>
      <c r="D545" s="25"/>
      <c r="E545" s="25"/>
      <c r="F545" s="27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>
      <c r="A546" s="25"/>
      <c r="B546" s="25"/>
      <c r="C546" s="25"/>
      <c r="D546" s="25"/>
      <c r="E546" s="25"/>
      <c r="F546" s="27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>
      <c r="A547" s="25"/>
      <c r="B547" s="25"/>
      <c r="C547" s="25"/>
      <c r="D547" s="25"/>
      <c r="E547" s="25"/>
      <c r="F547" s="27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>
      <c r="A548" s="25"/>
      <c r="B548" s="25"/>
      <c r="C548" s="25"/>
      <c r="D548" s="25"/>
      <c r="E548" s="25"/>
      <c r="F548" s="27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>
      <c r="A549" s="25"/>
      <c r="B549" s="25"/>
      <c r="C549" s="25"/>
      <c r="D549" s="25"/>
      <c r="E549" s="25"/>
      <c r="F549" s="27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>
      <c r="A550" s="25"/>
      <c r="B550" s="25"/>
      <c r="C550" s="25"/>
      <c r="D550" s="25"/>
      <c r="E550" s="25"/>
      <c r="F550" s="27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>
      <c r="A551" s="25"/>
      <c r="B551" s="25"/>
      <c r="C551" s="25"/>
      <c r="D551" s="25"/>
      <c r="E551" s="25"/>
      <c r="F551" s="27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>
      <c r="A552" s="25"/>
      <c r="B552" s="25"/>
      <c r="C552" s="25"/>
      <c r="D552" s="25"/>
      <c r="E552" s="25"/>
      <c r="F552" s="27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>
      <c r="A553" s="25"/>
      <c r="B553" s="25"/>
      <c r="C553" s="25"/>
      <c r="D553" s="25"/>
      <c r="E553" s="25"/>
      <c r="F553" s="27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>
      <c r="A554" s="25"/>
      <c r="B554" s="25"/>
      <c r="C554" s="25"/>
      <c r="D554" s="25"/>
      <c r="E554" s="25"/>
      <c r="F554" s="27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>
      <c r="A555" s="25"/>
      <c r="B555" s="25"/>
      <c r="C555" s="25"/>
      <c r="D555" s="25"/>
      <c r="E555" s="25"/>
      <c r="F555" s="27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>
      <c r="A556" s="25"/>
      <c r="B556" s="25"/>
      <c r="C556" s="25"/>
      <c r="D556" s="25"/>
      <c r="E556" s="25"/>
      <c r="F556" s="27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>
      <c r="A557" s="25"/>
      <c r="B557" s="25"/>
      <c r="C557" s="25"/>
      <c r="D557" s="25"/>
      <c r="E557" s="25"/>
      <c r="F557" s="27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>
      <c r="A558" s="25"/>
      <c r="B558" s="25"/>
      <c r="C558" s="25"/>
      <c r="D558" s="25"/>
      <c r="E558" s="25"/>
      <c r="F558" s="27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>
      <c r="A559" s="25"/>
      <c r="B559" s="25"/>
      <c r="C559" s="25"/>
      <c r="D559" s="25"/>
      <c r="E559" s="25"/>
      <c r="F559" s="27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>
      <c r="A560" s="25"/>
      <c r="B560" s="25"/>
      <c r="C560" s="25"/>
      <c r="D560" s="25"/>
      <c r="E560" s="25"/>
      <c r="F560" s="27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>
      <c r="A561" s="25"/>
      <c r="B561" s="25"/>
      <c r="C561" s="25"/>
      <c r="D561" s="25"/>
      <c r="E561" s="25"/>
      <c r="F561" s="27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>
      <c r="A562" s="25"/>
      <c r="B562" s="25"/>
      <c r="C562" s="25"/>
      <c r="D562" s="25"/>
      <c r="E562" s="25"/>
      <c r="F562" s="27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>
      <c r="A563" s="25"/>
      <c r="B563" s="25"/>
      <c r="C563" s="25"/>
      <c r="D563" s="25"/>
      <c r="E563" s="25"/>
      <c r="F563" s="27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>
      <c r="A564" s="25"/>
      <c r="B564" s="25"/>
      <c r="C564" s="25"/>
      <c r="D564" s="25"/>
      <c r="E564" s="25"/>
      <c r="F564" s="27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>
      <c r="A565" s="25"/>
      <c r="B565" s="25"/>
      <c r="C565" s="25"/>
      <c r="D565" s="25"/>
      <c r="E565" s="25"/>
      <c r="F565" s="27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>
      <c r="A566" s="25"/>
      <c r="B566" s="25"/>
      <c r="C566" s="25"/>
      <c r="D566" s="25"/>
      <c r="E566" s="25"/>
      <c r="F566" s="27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>
      <c r="A567" s="25"/>
      <c r="B567" s="25"/>
      <c r="C567" s="25"/>
      <c r="D567" s="25"/>
      <c r="E567" s="25"/>
      <c r="F567" s="27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>
      <c r="A568" s="25"/>
      <c r="B568" s="25"/>
      <c r="C568" s="25"/>
      <c r="D568" s="25"/>
      <c r="E568" s="25"/>
      <c r="F568" s="27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>
      <c r="A569" s="25"/>
      <c r="B569" s="25"/>
      <c r="C569" s="25"/>
      <c r="D569" s="25"/>
      <c r="E569" s="25"/>
      <c r="F569" s="27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>
      <c r="A570" s="25"/>
      <c r="B570" s="25"/>
      <c r="C570" s="25"/>
      <c r="D570" s="25"/>
      <c r="E570" s="25"/>
      <c r="F570" s="27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>
      <c r="A571" s="25"/>
      <c r="B571" s="25"/>
      <c r="C571" s="25"/>
      <c r="D571" s="25"/>
      <c r="E571" s="25"/>
      <c r="F571" s="27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>
      <c r="A572" s="25"/>
      <c r="B572" s="25"/>
      <c r="C572" s="25"/>
      <c r="D572" s="25"/>
      <c r="E572" s="25"/>
      <c r="F572" s="27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>
      <c r="A573" s="25"/>
      <c r="B573" s="25"/>
      <c r="C573" s="25"/>
      <c r="D573" s="25"/>
      <c r="E573" s="25"/>
      <c r="F573" s="27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>
      <c r="A574" s="25"/>
      <c r="B574" s="25"/>
      <c r="C574" s="25"/>
      <c r="D574" s="25"/>
      <c r="E574" s="25"/>
      <c r="F574" s="27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>
      <c r="A575" s="25"/>
      <c r="B575" s="25"/>
      <c r="C575" s="25"/>
      <c r="D575" s="25"/>
      <c r="E575" s="25"/>
      <c r="F575" s="27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>
      <c r="A576" s="25"/>
      <c r="B576" s="25"/>
      <c r="C576" s="25"/>
      <c r="D576" s="25"/>
      <c r="E576" s="25"/>
      <c r="F576" s="27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>
      <c r="A577" s="25"/>
      <c r="B577" s="25"/>
      <c r="C577" s="25"/>
      <c r="D577" s="25"/>
      <c r="E577" s="25"/>
      <c r="F577" s="27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>
      <c r="A578" s="25"/>
      <c r="B578" s="25"/>
      <c r="C578" s="25"/>
      <c r="D578" s="25"/>
      <c r="E578" s="25"/>
      <c r="F578" s="27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>
      <c r="A579" s="25"/>
      <c r="B579" s="25"/>
      <c r="C579" s="25"/>
      <c r="D579" s="25"/>
      <c r="E579" s="25"/>
      <c r="F579" s="27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>
      <c r="A580" s="25"/>
      <c r="B580" s="25"/>
      <c r="C580" s="25"/>
      <c r="D580" s="25"/>
      <c r="E580" s="25"/>
      <c r="F580" s="27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>
      <c r="A581" s="25"/>
      <c r="B581" s="25"/>
      <c r="C581" s="25"/>
      <c r="D581" s="25"/>
      <c r="E581" s="25"/>
      <c r="F581" s="27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>
      <c r="A582" s="25"/>
      <c r="B582" s="25"/>
      <c r="C582" s="25"/>
      <c r="D582" s="25"/>
      <c r="E582" s="25"/>
      <c r="F582" s="27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>
      <c r="A583" s="25"/>
      <c r="B583" s="25"/>
      <c r="C583" s="25"/>
      <c r="D583" s="25"/>
      <c r="E583" s="25"/>
      <c r="F583" s="27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>
      <c r="A584" s="25"/>
      <c r="B584" s="25"/>
      <c r="C584" s="25"/>
      <c r="D584" s="25"/>
      <c r="E584" s="25"/>
      <c r="F584" s="27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>
      <c r="A585" s="25"/>
      <c r="B585" s="25"/>
      <c r="C585" s="25"/>
      <c r="D585" s="25"/>
      <c r="E585" s="25"/>
      <c r="F585" s="27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>
      <c r="A586" s="25"/>
      <c r="B586" s="25"/>
      <c r="C586" s="25"/>
      <c r="D586" s="25"/>
      <c r="E586" s="25"/>
      <c r="F586" s="27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>
      <c r="A587" s="25"/>
      <c r="B587" s="25"/>
      <c r="C587" s="25"/>
      <c r="D587" s="25"/>
      <c r="E587" s="25"/>
      <c r="F587" s="27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>
      <c r="A588" s="25"/>
      <c r="B588" s="25"/>
      <c r="C588" s="25"/>
      <c r="D588" s="25"/>
      <c r="E588" s="25"/>
      <c r="F588" s="27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>
      <c r="A589" s="25"/>
      <c r="B589" s="25"/>
      <c r="C589" s="25"/>
      <c r="D589" s="25"/>
      <c r="E589" s="25"/>
      <c r="F589" s="27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>
      <c r="A590" s="25"/>
      <c r="B590" s="25"/>
      <c r="C590" s="25"/>
      <c r="D590" s="25"/>
      <c r="E590" s="25"/>
      <c r="F590" s="27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>
      <c r="A591" s="25"/>
      <c r="B591" s="25"/>
      <c r="C591" s="25"/>
      <c r="D591" s="25"/>
      <c r="E591" s="25"/>
      <c r="F591" s="27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>
      <c r="A592" s="25"/>
      <c r="B592" s="25"/>
      <c r="C592" s="25"/>
      <c r="D592" s="25"/>
      <c r="E592" s="25"/>
      <c r="F592" s="27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>
      <c r="A593" s="25"/>
      <c r="B593" s="25"/>
      <c r="C593" s="25"/>
      <c r="D593" s="25"/>
      <c r="E593" s="25"/>
      <c r="F593" s="27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>
      <c r="A594" s="25"/>
      <c r="B594" s="25"/>
      <c r="C594" s="25"/>
      <c r="D594" s="25"/>
      <c r="E594" s="25"/>
      <c r="F594" s="27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>
      <c r="A595" s="25"/>
      <c r="B595" s="25"/>
      <c r="C595" s="25"/>
      <c r="D595" s="25"/>
      <c r="E595" s="25"/>
      <c r="F595" s="27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>
      <c r="A596" s="25"/>
      <c r="B596" s="25"/>
      <c r="C596" s="25"/>
      <c r="D596" s="25"/>
      <c r="E596" s="25"/>
      <c r="F596" s="27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>
      <c r="A597" s="25"/>
      <c r="B597" s="25"/>
      <c r="C597" s="25"/>
      <c r="D597" s="25"/>
      <c r="E597" s="25"/>
      <c r="F597" s="27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>
      <c r="A598" s="25"/>
      <c r="B598" s="25"/>
      <c r="C598" s="25"/>
      <c r="D598" s="25"/>
      <c r="E598" s="25"/>
      <c r="F598" s="27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>
      <c r="A599" s="25"/>
      <c r="B599" s="25"/>
      <c r="C599" s="25"/>
      <c r="D599" s="25"/>
      <c r="E599" s="25"/>
      <c r="F599" s="27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>
      <c r="A600" s="25"/>
      <c r="B600" s="25"/>
      <c r="C600" s="25"/>
      <c r="D600" s="25"/>
      <c r="E600" s="25"/>
      <c r="F600" s="27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>
      <c r="A601" s="25"/>
      <c r="B601" s="25"/>
      <c r="C601" s="25"/>
      <c r="D601" s="25"/>
      <c r="E601" s="25"/>
      <c r="F601" s="27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>
      <c r="A602" s="25"/>
      <c r="B602" s="25"/>
      <c r="C602" s="25"/>
      <c r="D602" s="25"/>
      <c r="E602" s="25"/>
      <c r="F602" s="27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>
      <c r="A603" s="25"/>
      <c r="B603" s="25"/>
      <c r="C603" s="25"/>
      <c r="D603" s="25"/>
      <c r="E603" s="25"/>
      <c r="F603" s="27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>
      <c r="A604" s="25"/>
      <c r="B604" s="25"/>
      <c r="C604" s="25"/>
      <c r="D604" s="25"/>
      <c r="E604" s="25"/>
      <c r="F604" s="27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>
      <c r="A605" s="25"/>
      <c r="B605" s="25"/>
      <c r="C605" s="25"/>
      <c r="D605" s="25"/>
      <c r="E605" s="25"/>
      <c r="F605" s="27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>
      <c r="A606" s="25"/>
      <c r="B606" s="25"/>
      <c r="C606" s="25"/>
      <c r="D606" s="25"/>
      <c r="E606" s="25"/>
      <c r="F606" s="27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>
      <c r="A607" s="25"/>
      <c r="B607" s="25"/>
      <c r="C607" s="25"/>
      <c r="D607" s="25"/>
      <c r="E607" s="25"/>
      <c r="F607" s="27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>
      <c r="A608" s="25"/>
      <c r="B608" s="25"/>
      <c r="C608" s="25"/>
      <c r="D608" s="25"/>
      <c r="E608" s="25"/>
      <c r="F608" s="27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>
      <c r="A609" s="25"/>
      <c r="B609" s="25"/>
      <c r="C609" s="25"/>
      <c r="D609" s="25"/>
      <c r="E609" s="25"/>
      <c r="F609" s="27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>
      <c r="A610" s="25"/>
      <c r="B610" s="25"/>
      <c r="C610" s="25"/>
      <c r="D610" s="25"/>
      <c r="E610" s="25"/>
      <c r="F610" s="27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>
      <c r="A611" s="25"/>
      <c r="B611" s="25"/>
      <c r="C611" s="25"/>
      <c r="D611" s="25"/>
      <c r="E611" s="25"/>
      <c r="F611" s="27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>
      <c r="A612" s="25"/>
      <c r="B612" s="25"/>
      <c r="C612" s="25"/>
      <c r="D612" s="25"/>
      <c r="E612" s="25"/>
      <c r="F612" s="27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>
      <c r="A613" s="25"/>
      <c r="B613" s="25"/>
      <c r="C613" s="25"/>
      <c r="D613" s="25"/>
      <c r="E613" s="25"/>
      <c r="F613" s="27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>
      <c r="A614" s="25"/>
      <c r="B614" s="25"/>
      <c r="C614" s="25"/>
      <c r="D614" s="25"/>
      <c r="E614" s="25"/>
      <c r="F614" s="27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>
      <c r="A615" s="25"/>
      <c r="B615" s="25"/>
      <c r="C615" s="25"/>
      <c r="D615" s="25"/>
      <c r="E615" s="25"/>
      <c r="F615" s="27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>
      <c r="A616" s="25"/>
      <c r="B616" s="25"/>
      <c r="C616" s="25"/>
      <c r="D616" s="25"/>
      <c r="E616" s="25"/>
      <c r="F616" s="27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>
      <c r="A617" s="25"/>
      <c r="B617" s="25"/>
      <c r="C617" s="25"/>
      <c r="D617" s="25"/>
      <c r="E617" s="25"/>
      <c r="F617" s="27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>
      <c r="A618" s="25"/>
      <c r="B618" s="25"/>
      <c r="C618" s="25"/>
      <c r="D618" s="25"/>
      <c r="E618" s="25"/>
      <c r="F618" s="27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>
      <c r="A619" s="25"/>
      <c r="B619" s="25"/>
      <c r="C619" s="25"/>
      <c r="D619" s="25"/>
      <c r="E619" s="25"/>
      <c r="F619" s="27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>
      <c r="A620" s="25"/>
      <c r="B620" s="25"/>
      <c r="C620" s="25"/>
      <c r="D620" s="25"/>
      <c r="E620" s="25"/>
      <c r="F620" s="27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>
      <c r="A621" s="25"/>
      <c r="B621" s="25"/>
      <c r="C621" s="25"/>
      <c r="D621" s="25"/>
      <c r="E621" s="25"/>
      <c r="F621" s="27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>
      <c r="A622" s="25"/>
      <c r="B622" s="25"/>
      <c r="C622" s="25"/>
      <c r="D622" s="25"/>
      <c r="E622" s="25"/>
      <c r="F622" s="27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>
      <c r="A623" s="25"/>
      <c r="B623" s="25"/>
      <c r="C623" s="25"/>
      <c r="D623" s="25"/>
      <c r="E623" s="25"/>
      <c r="F623" s="27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>
      <c r="A624" s="25"/>
      <c r="B624" s="25"/>
      <c r="C624" s="25"/>
      <c r="D624" s="25"/>
      <c r="E624" s="25"/>
      <c r="F624" s="27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>
      <c r="A625" s="25"/>
      <c r="B625" s="25"/>
      <c r="C625" s="25"/>
      <c r="D625" s="25"/>
      <c r="E625" s="25"/>
      <c r="F625" s="27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>
      <c r="A626" s="25"/>
      <c r="B626" s="25"/>
      <c r="C626" s="25"/>
      <c r="D626" s="25"/>
      <c r="E626" s="25"/>
      <c r="F626" s="27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>
      <c r="A627" s="25"/>
      <c r="B627" s="25"/>
      <c r="C627" s="25"/>
      <c r="D627" s="25"/>
      <c r="E627" s="25"/>
      <c r="F627" s="27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>
      <c r="A628" s="25"/>
      <c r="B628" s="25"/>
      <c r="C628" s="25"/>
      <c r="D628" s="25"/>
      <c r="E628" s="25"/>
      <c r="F628" s="27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>
      <c r="A629" s="25"/>
      <c r="B629" s="25"/>
      <c r="C629" s="25"/>
      <c r="D629" s="25"/>
      <c r="E629" s="25"/>
      <c r="F629" s="27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>
      <c r="A630" s="25"/>
      <c r="B630" s="25"/>
      <c r="C630" s="25"/>
      <c r="D630" s="25"/>
      <c r="E630" s="25"/>
      <c r="F630" s="27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>
      <c r="A631" s="25"/>
      <c r="B631" s="25"/>
      <c r="C631" s="25"/>
      <c r="D631" s="25"/>
      <c r="E631" s="25"/>
      <c r="F631" s="27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>
      <c r="A632" s="25"/>
      <c r="B632" s="25"/>
      <c r="C632" s="25"/>
      <c r="D632" s="25"/>
      <c r="E632" s="25"/>
      <c r="F632" s="27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>
      <c r="A633" s="25"/>
      <c r="B633" s="25"/>
      <c r="C633" s="25"/>
      <c r="D633" s="25"/>
      <c r="E633" s="25"/>
      <c r="F633" s="27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>
      <c r="A634" s="25"/>
      <c r="B634" s="25"/>
      <c r="C634" s="25"/>
      <c r="D634" s="25"/>
      <c r="E634" s="25"/>
      <c r="F634" s="27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>
      <c r="A635" s="25"/>
      <c r="B635" s="25"/>
      <c r="C635" s="25"/>
      <c r="D635" s="25"/>
      <c r="E635" s="25"/>
      <c r="F635" s="27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>
      <c r="A636" s="25"/>
      <c r="B636" s="25"/>
      <c r="C636" s="25"/>
      <c r="D636" s="25"/>
      <c r="E636" s="25"/>
      <c r="F636" s="27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>
      <c r="A637" s="25"/>
      <c r="B637" s="25"/>
      <c r="C637" s="25"/>
      <c r="D637" s="25"/>
      <c r="E637" s="25"/>
      <c r="F637" s="27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>
      <c r="A638" s="25"/>
      <c r="B638" s="25"/>
      <c r="C638" s="25"/>
      <c r="D638" s="25"/>
      <c r="E638" s="25"/>
      <c r="F638" s="27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>
      <c r="A639" s="25"/>
      <c r="B639" s="25"/>
      <c r="C639" s="25"/>
      <c r="D639" s="25"/>
      <c r="E639" s="25"/>
      <c r="F639" s="27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>
      <c r="A640" s="25"/>
      <c r="B640" s="25"/>
      <c r="C640" s="25"/>
      <c r="D640" s="25"/>
      <c r="E640" s="25"/>
      <c r="F640" s="27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>
      <c r="A641" s="25"/>
      <c r="B641" s="25"/>
      <c r="C641" s="25"/>
      <c r="D641" s="25"/>
      <c r="E641" s="25"/>
      <c r="F641" s="27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>
      <c r="A642" s="25"/>
      <c r="B642" s="25"/>
      <c r="C642" s="25"/>
      <c r="D642" s="25"/>
      <c r="E642" s="25"/>
      <c r="F642" s="27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>
      <c r="A643" s="25"/>
      <c r="B643" s="25"/>
      <c r="C643" s="25"/>
      <c r="D643" s="25"/>
      <c r="E643" s="25"/>
      <c r="F643" s="27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>
      <c r="A644" s="25"/>
      <c r="B644" s="25"/>
      <c r="C644" s="25"/>
      <c r="D644" s="25"/>
      <c r="E644" s="25"/>
      <c r="F644" s="27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>
      <c r="A645" s="25"/>
      <c r="B645" s="25"/>
      <c r="C645" s="25"/>
      <c r="D645" s="25"/>
      <c r="E645" s="25"/>
      <c r="F645" s="27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>
      <c r="A646" s="25"/>
      <c r="B646" s="25"/>
      <c r="C646" s="25"/>
      <c r="D646" s="25"/>
      <c r="E646" s="25"/>
      <c r="F646" s="27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>
      <c r="A647" s="25"/>
      <c r="B647" s="25"/>
      <c r="C647" s="25"/>
      <c r="D647" s="25"/>
      <c r="E647" s="25"/>
      <c r="F647" s="27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>
      <c r="A648" s="25"/>
      <c r="B648" s="25"/>
      <c r="C648" s="25"/>
      <c r="D648" s="25"/>
      <c r="E648" s="25"/>
      <c r="F648" s="27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>
      <c r="A649" s="25"/>
      <c r="B649" s="25"/>
      <c r="C649" s="25"/>
      <c r="D649" s="25"/>
      <c r="E649" s="25"/>
      <c r="F649" s="27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>
      <c r="A650" s="25"/>
      <c r="B650" s="25"/>
      <c r="C650" s="25"/>
      <c r="D650" s="25"/>
      <c r="E650" s="25"/>
      <c r="F650" s="27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>
      <c r="A651" s="25"/>
      <c r="B651" s="25"/>
      <c r="C651" s="25"/>
      <c r="D651" s="25"/>
      <c r="E651" s="25"/>
      <c r="F651" s="27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>
      <c r="A652" s="25"/>
      <c r="B652" s="25"/>
      <c r="C652" s="25"/>
      <c r="D652" s="25"/>
      <c r="E652" s="25"/>
      <c r="F652" s="27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>
      <c r="A653" s="25"/>
      <c r="B653" s="25"/>
      <c r="C653" s="25"/>
      <c r="D653" s="25"/>
      <c r="E653" s="25"/>
      <c r="F653" s="27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>
      <c r="A654" s="25"/>
      <c r="B654" s="25"/>
      <c r="C654" s="25"/>
      <c r="D654" s="25"/>
      <c r="E654" s="25"/>
      <c r="F654" s="27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>
      <c r="A655" s="25"/>
      <c r="B655" s="25"/>
      <c r="C655" s="25"/>
      <c r="D655" s="25"/>
      <c r="E655" s="25"/>
      <c r="F655" s="27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>
      <c r="A656" s="25"/>
      <c r="B656" s="25"/>
      <c r="C656" s="25"/>
      <c r="D656" s="25"/>
      <c r="E656" s="25"/>
      <c r="F656" s="27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>
      <c r="A657" s="25"/>
      <c r="B657" s="25"/>
      <c r="C657" s="25"/>
      <c r="D657" s="25"/>
      <c r="E657" s="25"/>
      <c r="F657" s="27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>
      <c r="A658" s="25"/>
      <c r="B658" s="25"/>
      <c r="C658" s="25"/>
      <c r="D658" s="25"/>
      <c r="E658" s="25"/>
      <c r="F658" s="27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>
      <c r="A659" s="25"/>
      <c r="B659" s="25"/>
      <c r="C659" s="25"/>
      <c r="D659" s="25"/>
      <c r="E659" s="25"/>
      <c r="F659" s="27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>
      <c r="A660" s="25"/>
      <c r="B660" s="25"/>
      <c r="C660" s="25"/>
      <c r="D660" s="25"/>
      <c r="E660" s="25"/>
      <c r="F660" s="27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>
      <c r="A661" s="25"/>
      <c r="B661" s="25"/>
      <c r="C661" s="25"/>
      <c r="D661" s="25"/>
      <c r="E661" s="25"/>
      <c r="F661" s="27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>
      <c r="A662" s="25"/>
      <c r="B662" s="25"/>
      <c r="C662" s="25"/>
      <c r="D662" s="25"/>
      <c r="E662" s="25"/>
      <c r="F662" s="27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>
      <c r="A663" s="25"/>
      <c r="B663" s="25"/>
      <c r="C663" s="25"/>
      <c r="D663" s="25"/>
      <c r="E663" s="25"/>
      <c r="F663" s="27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>
      <c r="A664" s="25"/>
      <c r="B664" s="25"/>
      <c r="C664" s="25"/>
      <c r="D664" s="25"/>
      <c r="E664" s="25"/>
      <c r="F664" s="27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>
      <c r="A665" s="25"/>
      <c r="B665" s="25"/>
      <c r="C665" s="25"/>
      <c r="D665" s="25"/>
      <c r="E665" s="25"/>
      <c r="F665" s="27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>
      <c r="A666" s="25"/>
      <c r="B666" s="25"/>
      <c r="C666" s="25"/>
      <c r="D666" s="25"/>
      <c r="E666" s="25"/>
      <c r="F666" s="27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>
      <c r="A667" s="25"/>
      <c r="B667" s="25"/>
      <c r="C667" s="25"/>
      <c r="D667" s="25"/>
      <c r="E667" s="25"/>
      <c r="F667" s="27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>
      <c r="A668" s="25"/>
      <c r="B668" s="25"/>
      <c r="C668" s="25"/>
      <c r="D668" s="25"/>
      <c r="E668" s="25"/>
      <c r="F668" s="27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>
      <c r="A669" s="25"/>
      <c r="B669" s="25"/>
      <c r="C669" s="25"/>
      <c r="D669" s="25"/>
      <c r="E669" s="25"/>
      <c r="F669" s="27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>
      <c r="A670" s="25"/>
      <c r="B670" s="25"/>
      <c r="C670" s="25"/>
      <c r="D670" s="25"/>
      <c r="E670" s="25"/>
      <c r="F670" s="27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>
      <c r="A671" s="25"/>
      <c r="B671" s="25"/>
      <c r="C671" s="25"/>
      <c r="D671" s="25"/>
      <c r="E671" s="25"/>
      <c r="F671" s="27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>
      <c r="A672" s="25"/>
      <c r="B672" s="25"/>
      <c r="C672" s="25"/>
      <c r="D672" s="25"/>
      <c r="E672" s="25"/>
      <c r="F672" s="27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>
      <c r="A673" s="25"/>
      <c r="B673" s="25"/>
      <c r="C673" s="25"/>
      <c r="D673" s="25"/>
      <c r="E673" s="25"/>
      <c r="F673" s="27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>
      <c r="A674" s="25"/>
      <c r="B674" s="25"/>
      <c r="C674" s="25"/>
      <c r="D674" s="25"/>
      <c r="E674" s="25"/>
      <c r="F674" s="27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>
      <c r="A675" s="25"/>
      <c r="B675" s="25"/>
      <c r="C675" s="25"/>
      <c r="D675" s="25"/>
      <c r="E675" s="25"/>
      <c r="F675" s="27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>
      <c r="A676" s="25"/>
      <c r="B676" s="25"/>
      <c r="C676" s="25"/>
      <c r="D676" s="25"/>
      <c r="E676" s="25"/>
      <c r="F676" s="27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>
      <c r="A677" s="25"/>
      <c r="B677" s="25"/>
      <c r="C677" s="25"/>
      <c r="D677" s="25"/>
      <c r="E677" s="25"/>
      <c r="F677" s="27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>
      <c r="A678" s="25"/>
      <c r="B678" s="25"/>
      <c r="C678" s="25"/>
      <c r="D678" s="25"/>
      <c r="E678" s="25"/>
      <c r="F678" s="27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>
      <c r="A679" s="25"/>
      <c r="B679" s="25"/>
      <c r="C679" s="25"/>
      <c r="D679" s="25"/>
      <c r="E679" s="25"/>
      <c r="F679" s="27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>
      <c r="A680" s="25"/>
      <c r="B680" s="25"/>
      <c r="C680" s="25"/>
      <c r="D680" s="25"/>
      <c r="E680" s="25"/>
      <c r="F680" s="27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>
      <c r="A681" s="25"/>
      <c r="B681" s="25"/>
      <c r="C681" s="25"/>
      <c r="D681" s="25"/>
      <c r="E681" s="25"/>
      <c r="F681" s="27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>
      <c r="A682" s="25"/>
      <c r="B682" s="25"/>
      <c r="C682" s="25"/>
      <c r="D682" s="25"/>
      <c r="E682" s="25"/>
      <c r="F682" s="27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>
      <c r="A683" s="25"/>
      <c r="B683" s="25"/>
      <c r="C683" s="25"/>
      <c r="D683" s="25"/>
      <c r="E683" s="25"/>
      <c r="F683" s="27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>
      <c r="A684" s="25"/>
      <c r="B684" s="25"/>
      <c r="C684" s="25"/>
      <c r="D684" s="25"/>
      <c r="E684" s="25"/>
      <c r="F684" s="27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>
      <c r="A685" s="25"/>
      <c r="B685" s="25"/>
      <c r="C685" s="25"/>
      <c r="D685" s="25"/>
      <c r="E685" s="25"/>
      <c r="F685" s="27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>
      <c r="A686" s="25"/>
      <c r="B686" s="25"/>
      <c r="C686" s="25"/>
      <c r="D686" s="25"/>
      <c r="E686" s="25"/>
      <c r="F686" s="27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>
      <c r="A687" s="25"/>
      <c r="B687" s="25"/>
      <c r="C687" s="25"/>
      <c r="D687" s="25"/>
      <c r="E687" s="25"/>
      <c r="F687" s="27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>
      <c r="A688" s="25"/>
      <c r="B688" s="25"/>
      <c r="C688" s="25"/>
      <c r="D688" s="25"/>
      <c r="E688" s="25"/>
      <c r="F688" s="27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>
      <c r="A689" s="25"/>
      <c r="B689" s="25"/>
      <c r="C689" s="25"/>
      <c r="D689" s="25"/>
      <c r="E689" s="25"/>
      <c r="F689" s="27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>
      <c r="A690" s="25"/>
      <c r="B690" s="25"/>
      <c r="C690" s="25"/>
      <c r="D690" s="25"/>
      <c r="E690" s="25"/>
      <c r="F690" s="27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>
      <c r="A691" s="25"/>
      <c r="B691" s="25"/>
      <c r="C691" s="25"/>
      <c r="D691" s="25"/>
      <c r="E691" s="25"/>
      <c r="F691" s="27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>
      <c r="A692" s="25"/>
      <c r="B692" s="25"/>
      <c r="C692" s="25"/>
      <c r="D692" s="25"/>
      <c r="E692" s="25"/>
      <c r="F692" s="27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>
      <c r="A693" s="25"/>
      <c r="B693" s="25"/>
      <c r="C693" s="25"/>
      <c r="D693" s="25"/>
      <c r="E693" s="25"/>
      <c r="F693" s="27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>
      <c r="A694" s="25"/>
      <c r="B694" s="25"/>
      <c r="C694" s="25"/>
      <c r="D694" s="25"/>
      <c r="E694" s="25"/>
      <c r="F694" s="27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>
      <c r="A695" s="25"/>
      <c r="B695" s="25"/>
      <c r="C695" s="25"/>
      <c r="D695" s="25"/>
      <c r="E695" s="25"/>
      <c r="F695" s="27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>
      <c r="A696" s="25"/>
      <c r="B696" s="25"/>
      <c r="C696" s="25"/>
      <c r="D696" s="25"/>
      <c r="E696" s="25"/>
      <c r="F696" s="27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>
      <c r="A697" s="25"/>
      <c r="B697" s="25"/>
      <c r="C697" s="25"/>
      <c r="D697" s="25"/>
      <c r="E697" s="25"/>
      <c r="F697" s="27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>
      <c r="A698" s="25"/>
      <c r="B698" s="25"/>
      <c r="C698" s="25"/>
      <c r="D698" s="25"/>
      <c r="E698" s="25"/>
      <c r="F698" s="27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>
      <c r="A699" s="25"/>
      <c r="B699" s="25"/>
      <c r="C699" s="25"/>
      <c r="D699" s="25"/>
      <c r="E699" s="25"/>
      <c r="F699" s="27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>
      <c r="A700" s="25"/>
      <c r="B700" s="25"/>
      <c r="C700" s="25"/>
      <c r="D700" s="25"/>
      <c r="E700" s="25"/>
      <c r="F700" s="27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>
      <c r="A701" s="25"/>
      <c r="B701" s="25"/>
      <c r="C701" s="25"/>
      <c r="D701" s="25"/>
      <c r="E701" s="25"/>
      <c r="F701" s="27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>
      <c r="A702" s="25"/>
      <c r="B702" s="25"/>
      <c r="C702" s="25"/>
      <c r="D702" s="25"/>
      <c r="E702" s="25"/>
      <c r="F702" s="27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>
      <c r="A703" s="25"/>
      <c r="B703" s="25"/>
      <c r="C703" s="25"/>
      <c r="D703" s="25"/>
      <c r="E703" s="25"/>
      <c r="F703" s="27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>
      <c r="A704" s="25"/>
      <c r="B704" s="25"/>
      <c r="C704" s="25"/>
      <c r="D704" s="25"/>
      <c r="E704" s="25"/>
      <c r="F704" s="27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>
      <c r="A705" s="25"/>
      <c r="B705" s="25"/>
      <c r="C705" s="25"/>
      <c r="D705" s="25"/>
      <c r="E705" s="25"/>
      <c r="F705" s="27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>
      <c r="A706" s="25"/>
      <c r="B706" s="25"/>
      <c r="C706" s="25"/>
      <c r="D706" s="25"/>
      <c r="E706" s="25"/>
      <c r="F706" s="27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>
      <c r="A707" s="25"/>
      <c r="B707" s="25"/>
      <c r="C707" s="25"/>
      <c r="D707" s="25"/>
      <c r="E707" s="25"/>
      <c r="F707" s="27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>
      <c r="A708" s="25"/>
      <c r="B708" s="25"/>
      <c r="C708" s="25"/>
      <c r="D708" s="25"/>
      <c r="E708" s="25"/>
      <c r="F708" s="27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>
      <c r="A709" s="25"/>
      <c r="B709" s="25"/>
      <c r="C709" s="25"/>
      <c r="D709" s="25"/>
      <c r="E709" s="25"/>
      <c r="F709" s="27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>
      <c r="A710" s="25"/>
      <c r="B710" s="25"/>
      <c r="C710" s="25"/>
      <c r="D710" s="25"/>
      <c r="E710" s="25"/>
      <c r="F710" s="27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>
      <c r="A711" s="25"/>
      <c r="B711" s="25"/>
      <c r="C711" s="25"/>
      <c r="D711" s="25"/>
      <c r="E711" s="25"/>
      <c r="F711" s="27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>
      <c r="A712" s="25"/>
      <c r="B712" s="25"/>
      <c r="C712" s="25"/>
      <c r="D712" s="25"/>
      <c r="E712" s="25"/>
      <c r="F712" s="27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>
      <c r="A713" s="25"/>
      <c r="B713" s="25"/>
      <c r="C713" s="25"/>
      <c r="D713" s="25"/>
      <c r="E713" s="25"/>
      <c r="F713" s="27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>
      <c r="A714" s="25"/>
      <c r="B714" s="25"/>
      <c r="C714" s="25"/>
      <c r="D714" s="25"/>
      <c r="E714" s="25"/>
      <c r="F714" s="27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>
      <c r="A715" s="25"/>
      <c r="B715" s="25"/>
      <c r="C715" s="25"/>
      <c r="D715" s="25"/>
      <c r="E715" s="25"/>
      <c r="F715" s="27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>
      <c r="A716" s="25"/>
      <c r="B716" s="25"/>
      <c r="C716" s="25"/>
      <c r="D716" s="25"/>
      <c r="E716" s="25"/>
      <c r="F716" s="27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>
      <c r="A717" s="25"/>
      <c r="B717" s="25"/>
      <c r="C717" s="25"/>
      <c r="D717" s="25"/>
      <c r="E717" s="25"/>
      <c r="F717" s="27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>
      <c r="A718" s="25"/>
      <c r="B718" s="25"/>
      <c r="C718" s="25"/>
      <c r="D718" s="25"/>
      <c r="E718" s="25"/>
      <c r="F718" s="27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>
      <c r="A719" s="25"/>
      <c r="B719" s="25"/>
      <c r="C719" s="25"/>
      <c r="D719" s="25"/>
      <c r="E719" s="25"/>
      <c r="F719" s="27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>
      <c r="A720" s="25"/>
      <c r="B720" s="25"/>
      <c r="C720" s="25"/>
      <c r="D720" s="25"/>
      <c r="E720" s="25"/>
      <c r="F720" s="27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>
      <c r="A721" s="25"/>
      <c r="B721" s="25"/>
      <c r="C721" s="25"/>
      <c r="D721" s="25"/>
      <c r="E721" s="25"/>
      <c r="F721" s="27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>
      <c r="A722" s="25"/>
      <c r="B722" s="25"/>
      <c r="C722" s="25"/>
      <c r="D722" s="25"/>
      <c r="E722" s="25"/>
      <c r="F722" s="27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>
      <c r="A723" s="25"/>
      <c r="B723" s="25"/>
      <c r="C723" s="25"/>
      <c r="D723" s="25"/>
      <c r="E723" s="25"/>
      <c r="F723" s="27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>
      <c r="A724" s="25"/>
      <c r="B724" s="25"/>
      <c r="C724" s="25"/>
      <c r="D724" s="25"/>
      <c r="E724" s="25"/>
      <c r="F724" s="27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>
      <c r="A725" s="25"/>
      <c r="B725" s="25"/>
      <c r="C725" s="25"/>
      <c r="D725" s="25"/>
      <c r="E725" s="25"/>
      <c r="F725" s="27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>
      <c r="A726" s="25"/>
      <c r="B726" s="25"/>
      <c r="C726" s="25"/>
      <c r="D726" s="25"/>
      <c r="E726" s="25"/>
      <c r="F726" s="27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>
      <c r="A727" s="25"/>
      <c r="B727" s="25"/>
      <c r="C727" s="25"/>
      <c r="D727" s="25"/>
      <c r="E727" s="25"/>
      <c r="F727" s="27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>
      <c r="A728" s="25"/>
      <c r="B728" s="25"/>
      <c r="C728" s="25"/>
      <c r="D728" s="25"/>
      <c r="E728" s="25"/>
      <c r="F728" s="27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>
      <c r="A729" s="25"/>
      <c r="B729" s="25"/>
      <c r="C729" s="25"/>
      <c r="D729" s="25"/>
      <c r="E729" s="25"/>
      <c r="F729" s="27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>
      <c r="A730" s="25"/>
      <c r="B730" s="25"/>
      <c r="C730" s="25"/>
      <c r="D730" s="25"/>
      <c r="E730" s="25"/>
      <c r="F730" s="27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>
      <c r="A731" s="25"/>
      <c r="B731" s="25"/>
      <c r="C731" s="25"/>
      <c r="D731" s="25"/>
      <c r="E731" s="25"/>
      <c r="F731" s="27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>
      <c r="A732" s="25"/>
      <c r="B732" s="25"/>
      <c r="C732" s="25"/>
      <c r="D732" s="25"/>
      <c r="E732" s="25"/>
      <c r="F732" s="27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>
      <c r="A733" s="25"/>
      <c r="B733" s="25"/>
      <c r="C733" s="25"/>
      <c r="D733" s="25"/>
      <c r="E733" s="25"/>
      <c r="F733" s="27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>
      <c r="A734" s="25"/>
      <c r="B734" s="25"/>
      <c r="C734" s="25"/>
      <c r="D734" s="25"/>
      <c r="E734" s="25"/>
      <c r="F734" s="27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>
      <c r="A735" s="25"/>
      <c r="B735" s="25"/>
      <c r="C735" s="25"/>
      <c r="D735" s="25"/>
      <c r="E735" s="25"/>
      <c r="F735" s="27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>
      <c r="A736" s="25"/>
      <c r="B736" s="25"/>
      <c r="C736" s="25"/>
      <c r="D736" s="25"/>
      <c r="E736" s="25"/>
      <c r="F736" s="27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>
      <c r="A737" s="25"/>
      <c r="B737" s="25"/>
      <c r="C737" s="25"/>
      <c r="D737" s="25"/>
      <c r="E737" s="25"/>
      <c r="F737" s="27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>
      <c r="A738" s="25"/>
      <c r="B738" s="25"/>
      <c r="C738" s="25"/>
      <c r="D738" s="25"/>
      <c r="E738" s="25"/>
      <c r="F738" s="27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>
      <c r="A739" s="25"/>
      <c r="B739" s="25"/>
      <c r="C739" s="25"/>
      <c r="D739" s="25"/>
      <c r="E739" s="25"/>
      <c r="F739" s="27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>
      <c r="A740" s="25"/>
      <c r="B740" s="25"/>
      <c r="C740" s="25"/>
      <c r="D740" s="25"/>
      <c r="E740" s="25"/>
      <c r="F740" s="27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>
      <c r="A741" s="25"/>
      <c r="B741" s="25"/>
      <c r="C741" s="25"/>
      <c r="D741" s="25"/>
      <c r="E741" s="25"/>
      <c r="F741" s="27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>
      <c r="A742" s="25"/>
      <c r="B742" s="25"/>
      <c r="C742" s="25"/>
      <c r="D742" s="25"/>
      <c r="E742" s="25"/>
      <c r="F742" s="27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>
      <c r="A743" s="25"/>
      <c r="B743" s="25"/>
      <c r="C743" s="25"/>
      <c r="D743" s="25"/>
      <c r="E743" s="25"/>
      <c r="F743" s="27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>
      <c r="A744" s="25"/>
      <c r="B744" s="25"/>
      <c r="C744" s="25"/>
      <c r="D744" s="25"/>
      <c r="E744" s="25"/>
      <c r="F744" s="27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>
      <c r="A745" s="25"/>
      <c r="B745" s="25"/>
      <c r="C745" s="25"/>
      <c r="D745" s="25"/>
      <c r="E745" s="25"/>
      <c r="F745" s="27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>
      <c r="A746" s="25"/>
      <c r="B746" s="25"/>
      <c r="C746" s="25"/>
      <c r="D746" s="25"/>
      <c r="E746" s="25"/>
      <c r="F746" s="27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>
      <c r="A747" s="25"/>
      <c r="B747" s="25"/>
      <c r="C747" s="25"/>
      <c r="D747" s="25"/>
      <c r="E747" s="25"/>
      <c r="F747" s="27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>
      <c r="A748" s="25"/>
      <c r="B748" s="25"/>
      <c r="C748" s="25"/>
      <c r="D748" s="25"/>
      <c r="E748" s="25"/>
      <c r="F748" s="27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>
      <c r="A749" s="25"/>
      <c r="B749" s="25"/>
      <c r="C749" s="25"/>
      <c r="D749" s="25"/>
      <c r="E749" s="25"/>
      <c r="F749" s="27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>
      <c r="A750" s="25"/>
      <c r="B750" s="25"/>
      <c r="C750" s="25"/>
      <c r="D750" s="25"/>
      <c r="E750" s="25"/>
      <c r="F750" s="27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>
      <c r="A751" s="25"/>
      <c r="B751" s="25"/>
      <c r="C751" s="25"/>
      <c r="D751" s="25"/>
      <c r="E751" s="25"/>
      <c r="F751" s="27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>
      <c r="A752" s="25"/>
      <c r="B752" s="25"/>
      <c r="C752" s="25"/>
      <c r="D752" s="25"/>
      <c r="E752" s="25"/>
      <c r="F752" s="27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>
      <c r="A753" s="25"/>
      <c r="B753" s="25"/>
      <c r="C753" s="25"/>
      <c r="D753" s="25"/>
      <c r="E753" s="25"/>
      <c r="F753" s="27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>
      <c r="A754" s="25"/>
      <c r="B754" s="25"/>
      <c r="C754" s="25"/>
      <c r="D754" s="25"/>
      <c r="E754" s="25"/>
      <c r="F754" s="27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>
      <c r="A755" s="25"/>
      <c r="B755" s="25"/>
      <c r="C755" s="25"/>
      <c r="D755" s="25"/>
      <c r="E755" s="25"/>
      <c r="F755" s="27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>
      <c r="A756" s="25"/>
      <c r="B756" s="25"/>
      <c r="C756" s="25"/>
      <c r="D756" s="25"/>
      <c r="E756" s="25"/>
      <c r="F756" s="27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>
      <c r="A757" s="25"/>
      <c r="B757" s="25"/>
      <c r="C757" s="25"/>
      <c r="D757" s="25"/>
      <c r="E757" s="25"/>
      <c r="F757" s="27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>
      <c r="A758" s="25"/>
      <c r="B758" s="25"/>
      <c r="C758" s="25"/>
      <c r="D758" s="25"/>
      <c r="E758" s="25"/>
      <c r="F758" s="27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>
      <c r="A759" s="25"/>
      <c r="B759" s="25"/>
      <c r="C759" s="25"/>
      <c r="D759" s="25"/>
      <c r="E759" s="25"/>
      <c r="F759" s="27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>
      <c r="A760" s="25"/>
      <c r="B760" s="25"/>
      <c r="C760" s="25"/>
      <c r="D760" s="25"/>
      <c r="E760" s="25"/>
      <c r="F760" s="27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>
      <c r="A761" s="25"/>
      <c r="B761" s="25"/>
      <c r="C761" s="25"/>
      <c r="D761" s="25"/>
      <c r="E761" s="25"/>
      <c r="F761" s="27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>
      <c r="A762" s="25"/>
      <c r="B762" s="25"/>
      <c r="C762" s="25"/>
      <c r="D762" s="25"/>
      <c r="E762" s="25"/>
      <c r="F762" s="27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>
      <c r="A763" s="25"/>
      <c r="B763" s="25"/>
      <c r="C763" s="25"/>
      <c r="D763" s="25"/>
      <c r="E763" s="25"/>
      <c r="F763" s="27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>
      <c r="A764" s="25"/>
      <c r="B764" s="25"/>
      <c r="C764" s="25"/>
      <c r="D764" s="25"/>
      <c r="E764" s="25"/>
      <c r="F764" s="27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>
      <c r="A765" s="25"/>
      <c r="B765" s="25"/>
      <c r="C765" s="25"/>
      <c r="D765" s="25"/>
      <c r="E765" s="25"/>
      <c r="F765" s="27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>
      <c r="A766" s="25"/>
      <c r="B766" s="25"/>
      <c r="C766" s="25"/>
      <c r="D766" s="25"/>
      <c r="E766" s="25"/>
      <c r="F766" s="27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>
      <c r="A767" s="25"/>
      <c r="B767" s="25"/>
      <c r="C767" s="25"/>
      <c r="D767" s="25"/>
      <c r="E767" s="25"/>
      <c r="F767" s="27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>
      <c r="A768" s="25"/>
      <c r="B768" s="25"/>
      <c r="C768" s="25"/>
      <c r="D768" s="25"/>
      <c r="E768" s="25"/>
      <c r="F768" s="27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>
      <c r="A769" s="25"/>
      <c r="B769" s="25"/>
      <c r="C769" s="25"/>
      <c r="D769" s="25"/>
      <c r="E769" s="25"/>
      <c r="F769" s="27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>
      <c r="A770" s="25"/>
      <c r="B770" s="25"/>
      <c r="C770" s="25"/>
      <c r="D770" s="25"/>
      <c r="E770" s="25"/>
      <c r="F770" s="27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>
      <c r="A771" s="25"/>
      <c r="B771" s="25"/>
      <c r="C771" s="25"/>
      <c r="D771" s="25"/>
      <c r="E771" s="25"/>
      <c r="F771" s="27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>
      <c r="A772" s="25"/>
      <c r="B772" s="25"/>
      <c r="C772" s="25"/>
      <c r="D772" s="25"/>
      <c r="E772" s="25"/>
      <c r="F772" s="27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>
      <c r="A773" s="25"/>
      <c r="B773" s="25"/>
      <c r="C773" s="25"/>
      <c r="D773" s="25"/>
      <c r="E773" s="25"/>
      <c r="F773" s="27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>
      <c r="A774" s="25"/>
      <c r="B774" s="25"/>
      <c r="C774" s="25"/>
      <c r="D774" s="25"/>
      <c r="E774" s="25"/>
      <c r="F774" s="27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>
      <c r="A775" s="25"/>
      <c r="B775" s="25"/>
      <c r="C775" s="25"/>
      <c r="D775" s="25"/>
      <c r="E775" s="25"/>
      <c r="F775" s="27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>
      <c r="A776" s="25"/>
      <c r="B776" s="25"/>
      <c r="C776" s="25"/>
      <c r="D776" s="25"/>
      <c r="E776" s="25"/>
      <c r="F776" s="27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>
      <c r="A777" s="25"/>
      <c r="B777" s="25"/>
      <c r="C777" s="25"/>
      <c r="D777" s="25"/>
      <c r="E777" s="25"/>
      <c r="F777" s="27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>
      <c r="A778" s="25"/>
      <c r="B778" s="25"/>
      <c r="C778" s="25"/>
      <c r="D778" s="25"/>
      <c r="E778" s="25"/>
      <c r="F778" s="27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>
      <c r="A779" s="25"/>
      <c r="B779" s="25"/>
      <c r="C779" s="25"/>
      <c r="D779" s="25"/>
      <c r="E779" s="25"/>
      <c r="F779" s="27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>
      <c r="A780" s="25"/>
      <c r="B780" s="25"/>
      <c r="C780" s="25"/>
      <c r="D780" s="25"/>
      <c r="E780" s="25"/>
      <c r="F780" s="27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>
      <c r="A781" s="25"/>
      <c r="B781" s="25"/>
      <c r="C781" s="25"/>
      <c r="D781" s="25"/>
      <c r="E781" s="25"/>
      <c r="F781" s="27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>
      <c r="A782" s="25"/>
      <c r="B782" s="25"/>
      <c r="C782" s="25"/>
      <c r="D782" s="25"/>
      <c r="E782" s="25"/>
      <c r="F782" s="27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>
      <c r="A783" s="25"/>
      <c r="B783" s="25"/>
      <c r="C783" s="25"/>
      <c r="D783" s="25"/>
      <c r="E783" s="25"/>
      <c r="F783" s="27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>
      <c r="A784" s="25"/>
      <c r="B784" s="25"/>
      <c r="C784" s="25"/>
      <c r="D784" s="25"/>
      <c r="E784" s="25"/>
      <c r="F784" s="27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>
      <c r="A785" s="25"/>
      <c r="B785" s="25"/>
      <c r="C785" s="25"/>
      <c r="D785" s="25"/>
      <c r="E785" s="25"/>
      <c r="F785" s="27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>
      <c r="A786" s="25"/>
      <c r="B786" s="25"/>
      <c r="C786" s="25"/>
      <c r="D786" s="25"/>
      <c r="E786" s="25"/>
      <c r="F786" s="27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>
      <c r="A787" s="25"/>
      <c r="B787" s="25"/>
      <c r="C787" s="25"/>
      <c r="D787" s="25"/>
      <c r="E787" s="25"/>
      <c r="F787" s="27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>
      <c r="A788" s="25"/>
      <c r="B788" s="25"/>
      <c r="C788" s="25"/>
      <c r="D788" s="25"/>
      <c r="E788" s="25"/>
      <c r="F788" s="27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>
      <c r="A789" s="25"/>
      <c r="B789" s="25"/>
      <c r="C789" s="25"/>
      <c r="D789" s="25"/>
      <c r="E789" s="25"/>
      <c r="F789" s="27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>
      <c r="A790" s="25"/>
      <c r="B790" s="25"/>
      <c r="C790" s="25"/>
      <c r="D790" s="25"/>
      <c r="E790" s="25"/>
      <c r="F790" s="27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>
      <c r="A791" s="25"/>
      <c r="B791" s="25"/>
      <c r="C791" s="25"/>
      <c r="D791" s="25"/>
      <c r="E791" s="25"/>
      <c r="F791" s="27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>
      <c r="A792" s="25"/>
      <c r="B792" s="25"/>
      <c r="C792" s="25"/>
      <c r="D792" s="25"/>
      <c r="E792" s="25"/>
      <c r="F792" s="27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>
      <c r="A793" s="25"/>
      <c r="B793" s="25"/>
      <c r="C793" s="25"/>
      <c r="D793" s="25"/>
      <c r="E793" s="25"/>
      <c r="F793" s="27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>
      <c r="A794" s="25"/>
      <c r="B794" s="25"/>
      <c r="C794" s="25"/>
      <c r="D794" s="25"/>
      <c r="E794" s="25"/>
      <c r="F794" s="27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>
      <c r="A795" s="25"/>
      <c r="B795" s="25"/>
      <c r="C795" s="25"/>
      <c r="D795" s="25"/>
      <c r="E795" s="25"/>
      <c r="F795" s="27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>
      <c r="A796" s="25"/>
      <c r="B796" s="25"/>
      <c r="C796" s="25"/>
      <c r="D796" s="25"/>
      <c r="E796" s="25"/>
      <c r="F796" s="27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>
      <c r="A797" s="25"/>
      <c r="B797" s="25"/>
      <c r="C797" s="25"/>
      <c r="D797" s="25"/>
      <c r="E797" s="25"/>
      <c r="F797" s="27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>
      <c r="A798" s="25"/>
      <c r="B798" s="25"/>
      <c r="C798" s="25"/>
      <c r="D798" s="25"/>
      <c r="E798" s="25"/>
      <c r="F798" s="27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>
      <c r="A799" s="25"/>
      <c r="B799" s="25"/>
      <c r="C799" s="25"/>
      <c r="D799" s="25"/>
      <c r="E799" s="25"/>
      <c r="F799" s="27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>
      <c r="A800" s="25"/>
      <c r="B800" s="25"/>
      <c r="C800" s="25"/>
      <c r="D800" s="25"/>
      <c r="E800" s="25"/>
      <c r="F800" s="27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>
      <c r="A801" s="25"/>
      <c r="B801" s="25"/>
      <c r="C801" s="25"/>
      <c r="D801" s="25"/>
      <c r="E801" s="25"/>
      <c r="F801" s="27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>
      <c r="A802" s="25"/>
      <c r="B802" s="25"/>
      <c r="C802" s="25"/>
      <c r="D802" s="25"/>
      <c r="E802" s="25"/>
      <c r="F802" s="27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>
      <c r="A803" s="25"/>
      <c r="B803" s="25"/>
      <c r="C803" s="25"/>
      <c r="D803" s="25"/>
      <c r="E803" s="25"/>
      <c r="F803" s="27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>
      <c r="A804" s="25"/>
      <c r="B804" s="25"/>
      <c r="C804" s="25"/>
      <c r="D804" s="25"/>
      <c r="E804" s="25"/>
      <c r="F804" s="27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>
      <c r="A805" s="25"/>
      <c r="B805" s="25"/>
      <c r="C805" s="25"/>
      <c r="D805" s="25"/>
      <c r="E805" s="25"/>
      <c r="F805" s="27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>
      <c r="A806" s="25"/>
      <c r="B806" s="25"/>
      <c r="C806" s="25"/>
      <c r="D806" s="25"/>
      <c r="E806" s="25"/>
      <c r="F806" s="27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>
      <c r="A807" s="25"/>
      <c r="B807" s="25"/>
      <c r="C807" s="25"/>
      <c r="D807" s="25"/>
      <c r="E807" s="25"/>
      <c r="F807" s="27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>
      <c r="A808" s="25"/>
      <c r="B808" s="25"/>
      <c r="C808" s="25"/>
      <c r="D808" s="25"/>
      <c r="E808" s="25"/>
      <c r="F808" s="27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>
      <c r="A809" s="25"/>
      <c r="B809" s="25"/>
      <c r="C809" s="25"/>
      <c r="D809" s="25"/>
      <c r="E809" s="25"/>
      <c r="F809" s="27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>
      <c r="A810" s="25"/>
      <c r="B810" s="25"/>
      <c r="C810" s="25"/>
      <c r="D810" s="25"/>
      <c r="E810" s="25"/>
      <c r="F810" s="27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>
      <c r="A811" s="25"/>
      <c r="B811" s="25"/>
      <c r="C811" s="25"/>
      <c r="D811" s="25"/>
      <c r="E811" s="25"/>
      <c r="F811" s="27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>
      <c r="A812" s="25"/>
      <c r="B812" s="25"/>
      <c r="C812" s="25"/>
      <c r="D812" s="25"/>
      <c r="E812" s="25"/>
      <c r="F812" s="27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>
      <c r="A813" s="25"/>
      <c r="B813" s="25"/>
      <c r="C813" s="25"/>
      <c r="D813" s="25"/>
      <c r="E813" s="25"/>
      <c r="F813" s="27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>
      <c r="A814" s="25"/>
      <c r="B814" s="25"/>
      <c r="C814" s="25"/>
      <c r="D814" s="25"/>
      <c r="E814" s="25"/>
      <c r="F814" s="27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>
      <c r="A815" s="25"/>
      <c r="B815" s="25"/>
      <c r="C815" s="25"/>
      <c r="D815" s="25"/>
      <c r="E815" s="25"/>
      <c r="F815" s="27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>
      <c r="A816" s="25"/>
      <c r="B816" s="25"/>
      <c r="C816" s="25"/>
      <c r="D816" s="25"/>
      <c r="E816" s="25"/>
      <c r="F816" s="27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>
      <c r="A817" s="25"/>
      <c r="B817" s="25"/>
      <c r="C817" s="25"/>
      <c r="D817" s="25"/>
      <c r="E817" s="25"/>
      <c r="F817" s="27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>
      <c r="A818" s="25"/>
      <c r="B818" s="25"/>
      <c r="C818" s="25"/>
      <c r="D818" s="25"/>
      <c r="E818" s="25"/>
      <c r="F818" s="27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>
      <c r="A819" s="25"/>
      <c r="B819" s="25"/>
      <c r="C819" s="25"/>
      <c r="D819" s="25"/>
      <c r="E819" s="25"/>
      <c r="F819" s="27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>
      <c r="A820" s="25"/>
      <c r="B820" s="25"/>
      <c r="C820" s="25"/>
      <c r="D820" s="25"/>
      <c r="E820" s="25"/>
      <c r="F820" s="27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>
      <c r="A821" s="25"/>
      <c r="B821" s="25"/>
      <c r="C821" s="25"/>
      <c r="D821" s="25"/>
      <c r="E821" s="25"/>
      <c r="F821" s="27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>
      <c r="A822" s="25"/>
      <c r="B822" s="25"/>
      <c r="C822" s="25"/>
      <c r="D822" s="25"/>
      <c r="E822" s="25"/>
      <c r="F822" s="27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>
      <c r="A823" s="25"/>
      <c r="B823" s="25"/>
      <c r="C823" s="25"/>
      <c r="D823" s="25"/>
      <c r="E823" s="25"/>
      <c r="F823" s="27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>
      <c r="A824" s="25"/>
      <c r="B824" s="25"/>
      <c r="C824" s="25"/>
      <c r="D824" s="25"/>
      <c r="E824" s="25"/>
      <c r="F824" s="27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>
      <c r="A825" s="25"/>
      <c r="B825" s="25"/>
      <c r="C825" s="25"/>
      <c r="D825" s="25"/>
      <c r="E825" s="25"/>
      <c r="F825" s="27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>
      <c r="A826" s="25"/>
      <c r="B826" s="25"/>
      <c r="C826" s="25"/>
      <c r="D826" s="25"/>
      <c r="E826" s="25"/>
      <c r="F826" s="27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>
      <c r="A827" s="25"/>
      <c r="B827" s="25"/>
      <c r="C827" s="25"/>
      <c r="D827" s="25"/>
      <c r="E827" s="25"/>
      <c r="F827" s="27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>
      <c r="A828" s="25"/>
      <c r="B828" s="25"/>
      <c r="C828" s="25"/>
      <c r="D828" s="25"/>
      <c r="E828" s="25"/>
      <c r="F828" s="27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>
      <c r="A829" s="25"/>
      <c r="B829" s="25"/>
      <c r="C829" s="25"/>
      <c r="D829" s="25"/>
      <c r="E829" s="25"/>
      <c r="F829" s="27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>
      <c r="A830" s="25"/>
      <c r="B830" s="25"/>
      <c r="C830" s="25"/>
      <c r="D830" s="25"/>
      <c r="E830" s="25"/>
      <c r="F830" s="27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>
      <c r="A831" s="25"/>
      <c r="B831" s="25"/>
      <c r="C831" s="25"/>
      <c r="D831" s="25"/>
      <c r="E831" s="25"/>
      <c r="F831" s="27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>
      <c r="A832" s="25"/>
      <c r="B832" s="25"/>
      <c r="C832" s="25"/>
      <c r="D832" s="25"/>
      <c r="E832" s="25"/>
      <c r="F832" s="27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>
      <c r="A833" s="25"/>
      <c r="B833" s="25"/>
      <c r="C833" s="25"/>
      <c r="D833" s="25"/>
      <c r="E833" s="25"/>
      <c r="F833" s="27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>
      <c r="A834" s="25"/>
      <c r="B834" s="25"/>
      <c r="C834" s="25"/>
      <c r="D834" s="25"/>
      <c r="E834" s="25"/>
      <c r="F834" s="27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>
      <c r="A835" s="25"/>
      <c r="B835" s="25"/>
      <c r="C835" s="25"/>
      <c r="D835" s="25"/>
      <c r="E835" s="25"/>
      <c r="F835" s="27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>
      <c r="A836" s="25"/>
      <c r="B836" s="25"/>
      <c r="C836" s="25"/>
      <c r="D836" s="25"/>
      <c r="E836" s="25"/>
      <c r="F836" s="27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>
      <c r="A837" s="25"/>
      <c r="B837" s="25"/>
      <c r="C837" s="25"/>
      <c r="D837" s="25"/>
      <c r="E837" s="25"/>
      <c r="F837" s="27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>
      <c r="A838" s="25"/>
      <c r="B838" s="25"/>
      <c r="C838" s="25"/>
      <c r="D838" s="25"/>
      <c r="E838" s="25"/>
      <c r="F838" s="27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>
      <c r="A839" s="25"/>
      <c r="B839" s="25"/>
      <c r="C839" s="25"/>
      <c r="D839" s="25"/>
      <c r="E839" s="25"/>
      <c r="F839" s="27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>
      <c r="A840" s="25"/>
      <c r="B840" s="25"/>
      <c r="C840" s="25"/>
      <c r="D840" s="25"/>
      <c r="E840" s="25"/>
      <c r="F840" s="27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>
      <c r="A841" s="25"/>
      <c r="B841" s="25"/>
      <c r="C841" s="25"/>
      <c r="D841" s="25"/>
      <c r="E841" s="25"/>
      <c r="F841" s="27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>
      <c r="A842" s="25"/>
      <c r="B842" s="25"/>
      <c r="C842" s="25"/>
      <c r="D842" s="25"/>
      <c r="E842" s="25"/>
      <c r="F842" s="27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>
      <c r="A843" s="25"/>
      <c r="B843" s="25"/>
      <c r="C843" s="25"/>
      <c r="D843" s="25"/>
      <c r="E843" s="25"/>
      <c r="F843" s="27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>
      <c r="A844" s="25"/>
      <c r="B844" s="25"/>
      <c r="C844" s="25"/>
      <c r="D844" s="25"/>
      <c r="E844" s="25"/>
      <c r="F844" s="27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>
      <c r="A845" s="25"/>
      <c r="B845" s="25"/>
      <c r="C845" s="25"/>
      <c r="D845" s="25"/>
      <c r="E845" s="25"/>
      <c r="F845" s="27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>
      <c r="A846" s="25"/>
      <c r="B846" s="25"/>
      <c r="C846" s="25"/>
      <c r="D846" s="25"/>
      <c r="E846" s="25"/>
      <c r="F846" s="27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>
      <c r="A847" s="25"/>
      <c r="B847" s="25"/>
      <c r="C847" s="25"/>
      <c r="D847" s="25"/>
      <c r="E847" s="25"/>
      <c r="F847" s="27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>
      <c r="A848" s="25"/>
      <c r="B848" s="25"/>
      <c r="C848" s="25"/>
      <c r="D848" s="25"/>
      <c r="E848" s="25"/>
      <c r="F848" s="27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>
      <c r="A849" s="25"/>
      <c r="B849" s="25"/>
      <c r="C849" s="25"/>
      <c r="D849" s="25"/>
      <c r="E849" s="25"/>
      <c r="F849" s="27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>
      <c r="A850" s="25"/>
      <c r="B850" s="25"/>
      <c r="C850" s="25"/>
      <c r="D850" s="25"/>
      <c r="E850" s="25"/>
      <c r="F850" s="27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>
      <c r="A851" s="25"/>
      <c r="B851" s="25"/>
      <c r="C851" s="25"/>
      <c r="D851" s="25"/>
      <c r="E851" s="25"/>
      <c r="F851" s="27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>
      <c r="A852" s="25"/>
      <c r="B852" s="25"/>
      <c r="C852" s="25"/>
      <c r="D852" s="25"/>
      <c r="E852" s="25"/>
      <c r="F852" s="27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>
      <c r="A853" s="25"/>
      <c r="B853" s="25"/>
      <c r="C853" s="25"/>
      <c r="D853" s="25"/>
      <c r="E853" s="25"/>
      <c r="F853" s="27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>
      <c r="A854" s="25"/>
      <c r="B854" s="25"/>
      <c r="C854" s="25"/>
      <c r="D854" s="25"/>
      <c r="E854" s="25"/>
      <c r="F854" s="27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>
      <c r="A855" s="25"/>
      <c r="B855" s="25"/>
      <c r="C855" s="25"/>
      <c r="D855" s="25"/>
      <c r="E855" s="25"/>
      <c r="F855" s="27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>
      <c r="A856" s="25"/>
      <c r="B856" s="25"/>
      <c r="C856" s="25"/>
      <c r="D856" s="25"/>
      <c r="E856" s="25"/>
      <c r="F856" s="27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>
      <c r="A857" s="25"/>
      <c r="B857" s="25"/>
      <c r="C857" s="25"/>
      <c r="D857" s="25"/>
      <c r="E857" s="25"/>
      <c r="F857" s="27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>
      <c r="A858" s="25"/>
      <c r="B858" s="25"/>
      <c r="C858" s="25"/>
      <c r="D858" s="25"/>
      <c r="E858" s="25"/>
      <c r="F858" s="27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>
      <c r="A859" s="25"/>
      <c r="B859" s="25"/>
      <c r="C859" s="25"/>
      <c r="D859" s="25"/>
      <c r="E859" s="25"/>
      <c r="F859" s="27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>
      <c r="A860" s="25"/>
      <c r="B860" s="25"/>
      <c r="C860" s="25"/>
      <c r="D860" s="25"/>
      <c r="E860" s="25"/>
      <c r="F860" s="27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>
      <c r="A861" s="25"/>
      <c r="B861" s="25"/>
      <c r="C861" s="25"/>
      <c r="D861" s="25"/>
      <c r="E861" s="25"/>
      <c r="F861" s="27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>
      <c r="A862" s="25"/>
      <c r="B862" s="25"/>
      <c r="C862" s="25"/>
      <c r="D862" s="25"/>
      <c r="E862" s="25"/>
      <c r="F862" s="27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>
      <c r="A863" s="25"/>
      <c r="B863" s="25"/>
      <c r="C863" s="25"/>
      <c r="D863" s="25"/>
      <c r="E863" s="25"/>
      <c r="F863" s="27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>
      <c r="A864" s="25"/>
      <c r="B864" s="25"/>
      <c r="C864" s="25"/>
      <c r="D864" s="25"/>
      <c r="E864" s="25"/>
      <c r="F864" s="27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>
      <c r="A865" s="25"/>
      <c r="B865" s="25"/>
      <c r="C865" s="25"/>
      <c r="D865" s="25"/>
      <c r="E865" s="25"/>
      <c r="F865" s="27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>
      <c r="A866" s="25"/>
      <c r="B866" s="25"/>
      <c r="C866" s="25"/>
      <c r="D866" s="25"/>
      <c r="E866" s="25"/>
      <c r="F866" s="27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>
      <c r="A867" s="25"/>
      <c r="B867" s="25"/>
      <c r="C867" s="25"/>
      <c r="D867" s="25"/>
      <c r="E867" s="25"/>
      <c r="F867" s="27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>
      <c r="A868" s="25"/>
      <c r="B868" s="25"/>
      <c r="C868" s="25"/>
      <c r="D868" s="25"/>
      <c r="E868" s="25"/>
      <c r="F868" s="27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>
      <c r="A869" s="25"/>
      <c r="B869" s="25"/>
      <c r="C869" s="25"/>
      <c r="D869" s="25"/>
      <c r="E869" s="25"/>
      <c r="F869" s="27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>
      <c r="A870" s="25"/>
      <c r="B870" s="25"/>
      <c r="C870" s="25"/>
      <c r="D870" s="25"/>
      <c r="E870" s="25"/>
      <c r="F870" s="27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>
      <c r="A871" s="25"/>
      <c r="B871" s="25"/>
      <c r="C871" s="25"/>
      <c r="D871" s="25"/>
      <c r="E871" s="25"/>
      <c r="F871" s="27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>
      <c r="A872" s="25"/>
      <c r="B872" s="25"/>
      <c r="C872" s="25"/>
      <c r="D872" s="25"/>
      <c r="E872" s="25"/>
      <c r="F872" s="27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>
      <c r="A873" s="25"/>
      <c r="B873" s="25"/>
      <c r="C873" s="25"/>
      <c r="D873" s="25"/>
      <c r="E873" s="25"/>
      <c r="F873" s="27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>
      <c r="A874" s="25"/>
      <c r="B874" s="25"/>
      <c r="C874" s="25"/>
      <c r="D874" s="25"/>
      <c r="E874" s="25"/>
      <c r="F874" s="27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>
      <c r="A875" s="25"/>
      <c r="B875" s="25"/>
      <c r="C875" s="25"/>
      <c r="D875" s="25"/>
      <c r="E875" s="25"/>
      <c r="F875" s="27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>
      <c r="A876" s="25"/>
      <c r="B876" s="25"/>
      <c r="C876" s="25"/>
      <c r="D876" s="25"/>
      <c r="E876" s="25"/>
      <c r="F876" s="27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>
      <c r="A877" s="25"/>
      <c r="B877" s="25"/>
      <c r="C877" s="25"/>
      <c r="D877" s="25"/>
      <c r="E877" s="25"/>
      <c r="F877" s="27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>
      <c r="A878" s="25"/>
      <c r="B878" s="25"/>
      <c r="C878" s="25"/>
      <c r="D878" s="25"/>
      <c r="E878" s="25"/>
      <c r="F878" s="27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>
      <c r="A879" s="25"/>
      <c r="B879" s="25"/>
      <c r="C879" s="25"/>
      <c r="D879" s="25"/>
      <c r="E879" s="25"/>
      <c r="F879" s="27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>
      <c r="A880" s="25"/>
      <c r="B880" s="25"/>
      <c r="C880" s="25"/>
      <c r="D880" s="25"/>
      <c r="E880" s="25"/>
      <c r="F880" s="27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>
      <c r="A881" s="25"/>
      <c r="B881" s="25"/>
      <c r="C881" s="25"/>
      <c r="D881" s="25"/>
      <c r="E881" s="25"/>
      <c r="F881" s="27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>
      <c r="A882" s="25"/>
      <c r="B882" s="25"/>
      <c r="C882" s="25"/>
      <c r="D882" s="25"/>
      <c r="E882" s="25"/>
      <c r="F882" s="27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>
      <c r="A883" s="25"/>
      <c r="B883" s="25"/>
      <c r="C883" s="25"/>
      <c r="D883" s="25"/>
      <c r="E883" s="25"/>
      <c r="F883" s="27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>
      <c r="A884" s="25"/>
      <c r="B884" s="25"/>
      <c r="C884" s="25"/>
      <c r="D884" s="25"/>
      <c r="E884" s="25"/>
      <c r="F884" s="27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>
      <c r="A885" s="25"/>
      <c r="B885" s="25"/>
      <c r="C885" s="25"/>
      <c r="D885" s="25"/>
      <c r="E885" s="25"/>
      <c r="F885" s="27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>
      <c r="A886" s="25"/>
      <c r="B886" s="25"/>
      <c r="C886" s="25"/>
      <c r="D886" s="25"/>
      <c r="E886" s="25"/>
      <c r="F886" s="27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>
      <c r="A887" s="25"/>
      <c r="B887" s="25"/>
      <c r="C887" s="25"/>
      <c r="D887" s="25"/>
      <c r="E887" s="25"/>
      <c r="F887" s="27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>
      <c r="A888" s="25"/>
      <c r="B888" s="25"/>
      <c r="C888" s="25"/>
      <c r="D888" s="25"/>
      <c r="E888" s="25"/>
      <c r="F888" s="27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>
      <c r="A889" s="25"/>
      <c r="B889" s="25"/>
      <c r="C889" s="25"/>
      <c r="D889" s="25"/>
      <c r="E889" s="25"/>
      <c r="F889" s="27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>
      <c r="A890" s="25"/>
      <c r="B890" s="25"/>
      <c r="C890" s="25"/>
      <c r="D890" s="25"/>
      <c r="E890" s="25"/>
      <c r="F890" s="27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>
      <c r="A891" s="25"/>
      <c r="B891" s="25"/>
      <c r="C891" s="25"/>
      <c r="D891" s="25"/>
      <c r="E891" s="25"/>
      <c r="F891" s="27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>
      <c r="A892" s="25"/>
      <c r="B892" s="25"/>
      <c r="C892" s="25"/>
      <c r="D892" s="25"/>
      <c r="E892" s="25"/>
      <c r="F892" s="27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>
      <c r="A893" s="25"/>
      <c r="B893" s="25"/>
      <c r="C893" s="25"/>
      <c r="D893" s="25"/>
      <c r="E893" s="25"/>
      <c r="F893" s="27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>
      <c r="A894" s="25"/>
      <c r="B894" s="25"/>
      <c r="C894" s="25"/>
      <c r="D894" s="25"/>
      <c r="E894" s="25"/>
      <c r="F894" s="27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>
      <c r="A895" s="25"/>
      <c r="B895" s="25"/>
      <c r="C895" s="25"/>
      <c r="D895" s="25"/>
      <c r="E895" s="25"/>
      <c r="F895" s="27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>
      <c r="A896" s="25"/>
      <c r="B896" s="25"/>
      <c r="C896" s="25"/>
      <c r="D896" s="25"/>
      <c r="E896" s="25"/>
      <c r="F896" s="27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>
      <c r="A897" s="25"/>
      <c r="B897" s="25"/>
      <c r="C897" s="25"/>
      <c r="D897" s="25"/>
      <c r="E897" s="25"/>
      <c r="F897" s="27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>
      <c r="A898" s="25"/>
      <c r="B898" s="25"/>
      <c r="C898" s="25"/>
      <c r="D898" s="25"/>
      <c r="E898" s="25"/>
      <c r="F898" s="27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>
      <c r="A899" s="25"/>
      <c r="B899" s="25"/>
      <c r="C899" s="25"/>
      <c r="D899" s="25"/>
      <c r="E899" s="25"/>
      <c r="F899" s="27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>
      <c r="A900" s="25"/>
      <c r="B900" s="25"/>
      <c r="C900" s="25"/>
      <c r="D900" s="25"/>
      <c r="E900" s="25"/>
      <c r="F900" s="27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>
      <c r="A901" s="25"/>
      <c r="B901" s="25"/>
      <c r="C901" s="25"/>
      <c r="D901" s="25"/>
      <c r="E901" s="25"/>
      <c r="F901" s="27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>
      <c r="A902" s="25"/>
      <c r="B902" s="25"/>
      <c r="C902" s="25"/>
      <c r="D902" s="25"/>
      <c r="E902" s="25"/>
      <c r="F902" s="27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>
      <c r="A903" s="25"/>
      <c r="B903" s="25"/>
      <c r="C903" s="25"/>
      <c r="D903" s="25"/>
      <c r="E903" s="25"/>
      <c r="F903" s="27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>
      <c r="A904" s="25"/>
      <c r="B904" s="25"/>
      <c r="C904" s="25"/>
      <c r="D904" s="25"/>
      <c r="E904" s="25"/>
      <c r="F904" s="27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>
      <c r="A905" s="25"/>
      <c r="B905" s="25"/>
      <c r="C905" s="25"/>
      <c r="D905" s="25"/>
      <c r="E905" s="25"/>
      <c r="F905" s="27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>
      <c r="A906" s="25"/>
      <c r="B906" s="25"/>
      <c r="C906" s="25"/>
      <c r="D906" s="25"/>
      <c r="E906" s="25"/>
      <c r="F906" s="27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>
      <c r="A907" s="25"/>
      <c r="B907" s="25"/>
      <c r="C907" s="25"/>
      <c r="D907" s="25"/>
      <c r="E907" s="25"/>
      <c r="F907" s="27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>
      <c r="A908" s="25"/>
      <c r="B908" s="25"/>
      <c r="C908" s="25"/>
      <c r="D908" s="25"/>
      <c r="E908" s="25"/>
      <c r="F908" s="27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>
      <c r="A909" s="25"/>
      <c r="B909" s="25"/>
      <c r="C909" s="25"/>
      <c r="D909" s="25"/>
      <c r="E909" s="25"/>
      <c r="F909" s="27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>
      <c r="A910" s="25"/>
      <c r="B910" s="25"/>
      <c r="C910" s="25"/>
      <c r="D910" s="25"/>
      <c r="E910" s="25"/>
      <c r="F910" s="27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>
      <c r="A911" s="25"/>
      <c r="B911" s="25"/>
      <c r="C911" s="25"/>
      <c r="D911" s="25"/>
      <c r="E911" s="25"/>
      <c r="F911" s="27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>
      <c r="A912" s="25"/>
      <c r="B912" s="25"/>
      <c r="C912" s="25"/>
      <c r="D912" s="25"/>
      <c r="E912" s="25"/>
      <c r="F912" s="27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>
      <c r="A913" s="25"/>
      <c r="B913" s="25"/>
      <c r="C913" s="25"/>
      <c r="D913" s="25"/>
      <c r="E913" s="25"/>
      <c r="F913" s="27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>
      <c r="A914" s="25"/>
      <c r="B914" s="25"/>
      <c r="C914" s="25"/>
      <c r="D914" s="25"/>
      <c r="E914" s="25"/>
      <c r="F914" s="27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>
      <c r="A915" s="25"/>
      <c r="B915" s="25"/>
      <c r="C915" s="25"/>
      <c r="D915" s="25"/>
      <c r="E915" s="25"/>
      <c r="F915" s="27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>
      <c r="A916" s="25"/>
      <c r="B916" s="25"/>
      <c r="C916" s="25"/>
      <c r="D916" s="25"/>
      <c r="E916" s="25"/>
      <c r="F916" s="27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>
      <c r="A917" s="25"/>
      <c r="B917" s="25"/>
      <c r="C917" s="25"/>
      <c r="D917" s="25"/>
      <c r="E917" s="25"/>
      <c r="F917" s="27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>
      <c r="A918" s="25"/>
      <c r="B918" s="25"/>
      <c r="C918" s="25"/>
      <c r="D918" s="25"/>
      <c r="E918" s="25"/>
      <c r="F918" s="27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>
      <c r="A919" s="25"/>
      <c r="B919" s="25"/>
      <c r="C919" s="25"/>
      <c r="D919" s="25"/>
      <c r="E919" s="25"/>
      <c r="F919" s="27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>
      <c r="A920" s="25"/>
      <c r="B920" s="25"/>
      <c r="C920" s="25"/>
      <c r="D920" s="25"/>
      <c r="E920" s="25"/>
      <c r="F920" s="27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>
      <c r="A921" s="25"/>
      <c r="B921" s="25"/>
      <c r="C921" s="25"/>
      <c r="D921" s="25"/>
      <c r="E921" s="25"/>
      <c r="F921" s="27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>
      <c r="A922" s="25"/>
      <c r="B922" s="25"/>
      <c r="C922" s="25"/>
      <c r="D922" s="25"/>
      <c r="E922" s="25"/>
      <c r="F922" s="27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>
      <c r="A923" s="25"/>
      <c r="B923" s="25"/>
      <c r="C923" s="25"/>
      <c r="D923" s="25"/>
      <c r="E923" s="25"/>
      <c r="F923" s="27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>
      <c r="A924" s="25"/>
      <c r="B924" s="25"/>
      <c r="C924" s="25"/>
      <c r="D924" s="25"/>
      <c r="E924" s="25"/>
      <c r="F924" s="27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>
      <c r="A925" s="25"/>
      <c r="B925" s="25"/>
      <c r="C925" s="25"/>
      <c r="D925" s="25"/>
      <c r="E925" s="25"/>
      <c r="F925" s="27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>
      <c r="A926" s="25"/>
      <c r="B926" s="25"/>
      <c r="C926" s="25"/>
      <c r="D926" s="25"/>
      <c r="E926" s="25"/>
      <c r="F926" s="27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>
      <c r="A927" s="25"/>
      <c r="B927" s="25"/>
      <c r="C927" s="25"/>
      <c r="D927" s="25"/>
      <c r="E927" s="25"/>
      <c r="F927" s="27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>
      <c r="A928" s="25"/>
      <c r="B928" s="25"/>
      <c r="C928" s="25"/>
      <c r="D928" s="25"/>
      <c r="E928" s="25"/>
      <c r="F928" s="27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>
      <c r="A929" s="25"/>
      <c r="B929" s="25"/>
      <c r="C929" s="25"/>
      <c r="D929" s="25"/>
      <c r="E929" s="25"/>
      <c r="F929" s="27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>
      <c r="A930" s="25"/>
      <c r="B930" s="25"/>
      <c r="C930" s="25"/>
      <c r="D930" s="25"/>
      <c r="E930" s="25"/>
      <c r="F930" s="27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>
      <c r="A931" s="25"/>
      <c r="B931" s="25"/>
      <c r="C931" s="25"/>
      <c r="D931" s="25"/>
      <c r="E931" s="25"/>
      <c r="F931" s="27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>
      <c r="A932" s="25"/>
      <c r="B932" s="25"/>
      <c r="C932" s="25"/>
      <c r="D932" s="25"/>
      <c r="E932" s="25"/>
      <c r="F932" s="27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>
      <c r="A933" s="25"/>
      <c r="B933" s="25"/>
      <c r="C933" s="25"/>
      <c r="D933" s="25"/>
      <c r="E933" s="25"/>
      <c r="F933" s="27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>
      <c r="A934" s="25"/>
      <c r="B934" s="25"/>
      <c r="C934" s="25"/>
      <c r="D934" s="25"/>
      <c r="E934" s="25"/>
      <c r="F934" s="27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>
      <c r="A935" s="25"/>
      <c r="B935" s="25"/>
      <c r="C935" s="25"/>
      <c r="D935" s="25"/>
      <c r="E935" s="25"/>
      <c r="F935" s="27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>
      <c r="A936" s="25"/>
      <c r="B936" s="25"/>
      <c r="C936" s="25"/>
      <c r="D936" s="25"/>
      <c r="E936" s="25"/>
      <c r="F936" s="27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>
      <c r="A937" s="25"/>
      <c r="B937" s="25"/>
      <c r="C937" s="25"/>
      <c r="D937" s="25"/>
      <c r="E937" s="25"/>
      <c r="F937" s="27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>
      <c r="A938" s="25"/>
      <c r="B938" s="25"/>
      <c r="C938" s="25"/>
      <c r="D938" s="25"/>
      <c r="E938" s="25"/>
      <c r="F938" s="27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>
      <c r="A939" s="25"/>
      <c r="B939" s="25"/>
      <c r="C939" s="25"/>
      <c r="D939" s="25"/>
      <c r="E939" s="25"/>
      <c r="F939" s="27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>
      <c r="A940" s="25"/>
      <c r="B940" s="25"/>
      <c r="C940" s="25"/>
      <c r="D940" s="25"/>
      <c r="E940" s="25"/>
      <c r="F940" s="27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>
      <c r="A941" s="25"/>
      <c r="B941" s="25"/>
      <c r="C941" s="25"/>
      <c r="D941" s="25"/>
      <c r="E941" s="25"/>
      <c r="F941" s="27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>
      <c r="A942" s="25"/>
      <c r="B942" s="25"/>
      <c r="C942" s="25"/>
      <c r="D942" s="25"/>
      <c r="E942" s="25"/>
      <c r="F942" s="27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>
      <c r="A943" s="25"/>
      <c r="B943" s="25"/>
      <c r="C943" s="25"/>
      <c r="D943" s="25"/>
      <c r="E943" s="25"/>
      <c r="F943" s="27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>
      <c r="A944" s="25"/>
      <c r="B944" s="25"/>
      <c r="C944" s="25"/>
      <c r="D944" s="25"/>
      <c r="E944" s="25"/>
      <c r="F944" s="27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>
      <c r="A945" s="25"/>
      <c r="B945" s="25"/>
      <c r="C945" s="25"/>
      <c r="D945" s="25"/>
      <c r="E945" s="25"/>
      <c r="F945" s="27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>
      <c r="A946" s="25"/>
      <c r="B946" s="25"/>
      <c r="C946" s="25"/>
      <c r="D946" s="25"/>
      <c r="E946" s="25"/>
      <c r="F946" s="27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>
      <c r="A947" s="25"/>
      <c r="B947" s="25"/>
      <c r="C947" s="25"/>
      <c r="D947" s="25"/>
      <c r="E947" s="25"/>
      <c r="F947" s="27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>
      <c r="A948" s="25"/>
      <c r="B948" s="25"/>
      <c r="C948" s="25"/>
      <c r="D948" s="25"/>
      <c r="E948" s="25"/>
      <c r="F948" s="27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>
      <c r="A949" s="25"/>
      <c r="B949" s="25"/>
      <c r="C949" s="25"/>
      <c r="D949" s="25"/>
      <c r="E949" s="25"/>
      <c r="F949" s="27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>
      <c r="A950" s="25"/>
      <c r="B950" s="25"/>
      <c r="C950" s="25"/>
      <c r="D950" s="25"/>
      <c r="E950" s="25"/>
      <c r="F950" s="27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>
      <c r="A951" s="25"/>
      <c r="B951" s="25"/>
      <c r="C951" s="25"/>
      <c r="D951" s="25"/>
      <c r="E951" s="25"/>
      <c r="F951" s="27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>
      <c r="A952" s="25"/>
      <c r="B952" s="25"/>
      <c r="C952" s="25"/>
      <c r="D952" s="25"/>
      <c r="E952" s="25"/>
      <c r="F952" s="27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>
      <c r="A953" s="25"/>
      <c r="B953" s="25"/>
      <c r="C953" s="25"/>
      <c r="D953" s="25"/>
      <c r="E953" s="25"/>
      <c r="F953" s="27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>
      <c r="A954" s="25"/>
      <c r="B954" s="25"/>
      <c r="C954" s="25"/>
      <c r="D954" s="25"/>
      <c r="E954" s="25"/>
      <c r="F954" s="27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>
      <c r="A955" s="25"/>
      <c r="B955" s="25"/>
      <c r="C955" s="25"/>
      <c r="D955" s="25"/>
      <c r="E955" s="25"/>
      <c r="F955" s="27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>
      <c r="A956" s="25"/>
      <c r="B956" s="25"/>
      <c r="C956" s="25"/>
      <c r="D956" s="25"/>
      <c r="E956" s="25"/>
      <c r="F956" s="27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>
      <c r="A957" s="25"/>
      <c r="B957" s="25"/>
      <c r="C957" s="25"/>
      <c r="D957" s="25"/>
      <c r="E957" s="25"/>
      <c r="F957" s="27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>
      <c r="A958" s="25"/>
      <c r="B958" s="25"/>
      <c r="C958" s="25"/>
      <c r="D958" s="25"/>
      <c r="E958" s="25"/>
      <c r="F958" s="27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>
      <c r="A959" s="25"/>
      <c r="B959" s="25"/>
      <c r="C959" s="25"/>
      <c r="D959" s="25"/>
      <c r="E959" s="25"/>
      <c r="F959" s="27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>
      <c r="A960" s="25"/>
      <c r="B960" s="25"/>
      <c r="C960" s="25"/>
      <c r="D960" s="25"/>
      <c r="E960" s="25"/>
      <c r="F960" s="27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>
      <c r="A961" s="25"/>
      <c r="B961" s="25"/>
      <c r="C961" s="25"/>
      <c r="D961" s="25"/>
      <c r="E961" s="25"/>
      <c r="F961" s="27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>
      <c r="A962" s="25"/>
      <c r="B962" s="25"/>
      <c r="C962" s="25"/>
      <c r="D962" s="25"/>
      <c r="E962" s="25"/>
      <c r="F962" s="27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>
      <c r="A963" s="25"/>
      <c r="B963" s="25"/>
      <c r="C963" s="25"/>
      <c r="D963" s="25"/>
      <c r="E963" s="25"/>
      <c r="F963" s="27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>
      <c r="A964" s="25"/>
      <c r="B964" s="25"/>
      <c r="C964" s="25"/>
      <c r="D964" s="25"/>
      <c r="E964" s="25"/>
      <c r="F964" s="27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>
      <c r="A965" s="25"/>
      <c r="B965" s="25"/>
      <c r="C965" s="25"/>
      <c r="D965" s="25"/>
      <c r="E965" s="25"/>
      <c r="F965" s="27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>
      <c r="A966" s="25"/>
      <c r="B966" s="25"/>
      <c r="C966" s="25"/>
      <c r="D966" s="25"/>
      <c r="E966" s="25"/>
      <c r="F966" s="27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>
      <c r="A967" s="25"/>
      <c r="B967" s="25"/>
      <c r="C967" s="25"/>
      <c r="D967" s="25"/>
      <c r="E967" s="25"/>
      <c r="F967" s="27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>
      <c r="A968" s="25"/>
      <c r="B968" s="25"/>
      <c r="C968" s="25"/>
      <c r="D968" s="25"/>
      <c r="E968" s="25"/>
      <c r="F968" s="27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>
      <c r="A969" s="25"/>
      <c r="B969" s="25"/>
      <c r="C969" s="25"/>
      <c r="D969" s="25"/>
      <c r="E969" s="25"/>
      <c r="F969" s="27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>
      <c r="A970" s="25"/>
      <c r="B970" s="25"/>
      <c r="C970" s="25"/>
      <c r="D970" s="25"/>
      <c r="E970" s="25"/>
      <c r="F970" s="27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>
      <c r="A971" s="25"/>
      <c r="B971" s="25"/>
      <c r="C971" s="25"/>
      <c r="D971" s="25"/>
      <c r="E971" s="25"/>
      <c r="F971" s="27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>
      <c r="A972" s="25"/>
      <c r="B972" s="25"/>
      <c r="C972" s="25"/>
      <c r="D972" s="25"/>
      <c r="E972" s="25"/>
      <c r="F972" s="27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>
      <c r="A973" s="25"/>
      <c r="B973" s="25"/>
      <c r="C973" s="25"/>
      <c r="D973" s="25"/>
      <c r="E973" s="25"/>
      <c r="F973" s="27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>
      <c r="A974" s="25"/>
      <c r="B974" s="25"/>
      <c r="C974" s="25"/>
      <c r="D974" s="25"/>
      <c r="E974" s="25"/>
      <c r="F974" s="27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>
      <c r="A975" s="25"/>
      <c r="B975" s="25"/>
      <c r="C975" s="25"/>
      <c r="D975" s="25"/>
      <c r="E975" s="25"/>
      <c r="F975" s="27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>
      <c r="A976" s="25"/>
      <c r="B976" s="25"/>
      <c r="C976" s="25"/>
      <c r="D976" s="25"/>
      <c r="E976" s="25"/>
      <c r="F976" s="27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>
      <c r="A977" s="25"/>
      <c r="B977" s="25"/>
      <c r="C977" s="25"/>
      <c r="D977" s="25"/>
      <c r="E977" s="25"/>
      <c r="F977" s="27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>
      <c r="A978" s="25"/>
      <c r="B978" s="25"/>
      <c r="C978" s="25"/>
      <c r="D978" s="25"/>
      <c r="E978" s="25"/>
      <c r="F978" s="27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>
      <c r="A979" s="25"/>
      <c r="B979" s="25"/>
      <c r="C979" s="25"/>
      <c r="D979" s="25"/>
      <c r="E979" s="25"/>
      <c r="F979" s="27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>
      <c r="A980" s="25"/>
      <c r="B980" s="25"/>
      <c r="C980" s="25"/>
      <c r="D980" s="25"/>
      <c r="E980" s="25"/>
      <c r="F980" s="27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>
      <c r="A981" s="25"/>
      <c r="B981" s="25"/>
      <c r="C981" s="25"/>
      <c r="D981" s="25"/>
      <c r="E981" s="25"/>
      <c r="F981" s="27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>
      <c r="A982" s="25"/>
      <c r="B982" s="25"/>
      <c r="C982" s="25"/>
      <c r="D982" s="25"/>
      <c r="E982" s="25"/>
      <c r="F982" s="27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>
      <c r="A983" s="25"/>
      <c r="B983" s="25"/>
      <c r="C983" s="25"/>
      <c r="D983" s="25"/>
      <c r="E983" s="25"/>
      <c r="F983" s="27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>
      <c r="A984" s="25"/>
      <c r="B984" s="25"/>
      <c r="C984" s="25"/>
      <c r="D984" s="25"/>
      <c r="E984" s="25"/>
      <c r="F984" s="27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</sheetData>
  <mergeCells count="10">
    <mergeCell ref="G15:G16"/>
    <mergeCell ref="H15:H16"/>
    <mergeCell ref="K15:K16"/>
    <mergeCell ref="A1:I1"/>
    <mergeCell ref="A2:H2"/>
    <mergeCell ref="A15:A16"/>
    <mergeCell ref="B15:B16"/>
    <mergeCell ref="C15:C16"/>
    <mergeCell ref="D15:D16"/>
    <mergeCell ref="E15:F15"/>
  </mergeCells>
  <pageMargins left="0.47" right="0.14000000000000001" top="0.35" bottom="0.32" header="0" footer="0"/>
  <pageSetup paperSize="9"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13" workbookViewId="0">
      <selection activeCell="B17" sqref="B17"/>
    </sheetView>
  </sheetViews>
  <sheetFormatPr defaultColWidth="14.44140625" defaultRowHeight="15" customHeight="1"/>
  <cols>
    <col min="1" max="1" width="4.6640625" customWidth="1"/>
    <col min="2" max="2" width="53.44140625" customWidth="1"/>
    <col min="3" max="3" width="14.6640625" customWidth="1"/>
    <col min="4" max="4" width="12.109375" customWidth="1"/>
    <col min="5" max="5" width="8.109375" customWidth="1"/>
    <col min="6" max="6" width="6.44140625" customWidth="1"/>
    <col min="7" max="7" width="12" customWidth="1"/>
    <col min="8" max="8" width="11.109375" customWidth="1"/>
    <col min="9" max="26" width="12.5546875" customWidth="1"/>
  </cols>
  <sheetData>
    <row r="1" spans="1:26" ht="19.5" customHeight="1">
      <c r="A1" s="332" t="s">
        <v>592</v>
      </c>
      <c r="B1" s="333"/>
      <c r="C1" s="333"/>
      <c r="D1" s="333"/>
      <c r="E1" s="333"/>
      <c r="F1" s="333"/>
      <c r="G1" s="333"/>
      <c r="H1" s="333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9.5" customHeight="1">
      <c r="A2" s="332" t="s">
        <v>593</v>
      </c>
      <c r="B2" s="333"/>
      <c r="C2" s="333"/>
      <c r="D2" s="333"/>
      <c r="E2" s="333"/>
      <c r="F2" s="333"/>
      <c r="G2" s="333"/>
      <c r="H2" s="33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9.5" customHeight="1">
      <c r="A3" s="30" t="s">
        <v>750</v>
      </c>
      <c r="B3" s="41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9.5" customHeight="1">
      <c r="A4" s="30" t="s">
        <v>595</v>
      </c>
      <c r="B4" s="41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9.5" customHeight="1">
      <c r="A5" s="30"/>
      <c r="B5" s="41" t="s">
        <v>751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9.5" customHeight="1">
      <c r="A6" s="30"/>
      <c r="B6" s="41" t="s">
        <v>752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9.5" customHeight="1">
      <c r="A7" s="30" t="s">
        <v>596</v>
      </c>
      <c r="B7" s="41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9.5" customHeight="1">
      <c r="A8" s="30"/>
      <c r="B8" s="221" t="s">
        <v>753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9.5" customHeight="1">
      <c r="A9" s="30"/>
      <c r="B9" s="221" t="s">
        <v>754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9.5" customHeight="1">
      <c r="A10" s="30"/>
      <c r="B10" s="41" t="s">
        <v>755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9.5" customHeight="1">
      <c r="A11" s="30"/>
      <c r="B11" s="41" t="s">
        <v>756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9.5" customHeight="1">
      <c r="A12" s="325" t="s">
        <v>2</v>
      </c>
      <c r="B12" s="325" t="s">
        <v>72</v>
      </c>
      <c r="C12" s="325" t="s">
        <v>73</v>
      </c>
      <c r="D12" s="325" t="s">
        <v>74</v>
      </c>
      <c r="E12" s="331" t="s">
        <v>5</v>
      </c>
      <c r="F12" s="316"/>
      <c r="G12" s="325" t="s">
        <v>512</v>
      </c>
      <c r="H12" s="325" t="s">
        <v>76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9.5" customHeight="1">
      <c r="A13" s="322"/>
      <c r="B13" s="322"/>
      <c r="C13" s="322"/>
      <c r="D13" s="322"/>
      <c r="E13" s="48" t="s">
        <v>77</v>
      </c>
      <c r="F13" s="48" t="s">
        <v>78</v>
      </c>
      <c r="G13" s="322"/>
      <c r="H13" s="322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9.5" customHeight="1">
      <c r="A14" s="167">
        <v>1</v>
      </c>
      <c r="B14" s="168" t="s">
        <v>757</v>
      </c>
      <c r="C14" s="169"/>
      <c r="D14" s="169"/>
      <c r="E14" s="169">
        <f>SUM(A34)</f>
        <v>0</v>
      </c>
      <c r="F14" s="169"/>
      <c r="G14" s="169"/>
      <c r="H14" s="169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9.5" customHeight="1">
      <c r="A15" s="170"/>
      <c r="B15" s="168" t="s">
        <v>25</v>
      </c>
      <c r="C15" s="170"/>
      <c r="D15" s="170"/>
      <c r="E15" s="170"/>
      <c r="F15" s="170"/>
      <c r="G15" s="170"/>
      <c r="H15" s="170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9.5" customHeight="1">
      <c r="A16" s="170"/>
      <c r="B16" s="171" t="s">
        <v>758</v>
      </c>
      <c r="C16" s="170"/>
      <c r="D16" s="170"/>
      <c r="E16" s="170"/>
      <c r="F16" s="170"/>
      <c r="G16" s="170"/>
      <c r="H16" s="170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9.5" customHeight="1">
      <c r="A17" s="170"/>
      <c r="B17" s="171" t="s">
        <v>759</v>
      </c>
      <c r="C17" s="194" t="s">
        <v>149</v>
      </c>
      <c r="D17" s="194" t="s">
        <v>679</v>
      </c>
      <c r="E17" s="170"/>
      <c r="F17" s="170"/>
      <c r="G17" s="170" t="s">
        <v>760</v>
      </c>
      <c r="H17" s="170" t="s">
        <v>761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9.5" customHeight="1">
      <c r="A18" s="170"/>
      <c r="B18" s="171" t="s">
        <v>762</v>
      </c>
      <c r="C18" s="170"/>
      <c r="D18" s="170"/>
      <c r="E18" s="170"/>
      <c r="F18" s="170"/>
      <c r="G18" s="170"/>
      <c r="H18" s="170" t="s">
        <v>763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9.5" customHeight="1">
      <c r="A19" s="170"/>
      <c r="B19" s="171" t="s">
        <v>764</v>
      </c>
      <c r="C19" s="170"/>
      <c r="D19" s="170"/>
      <c r="E19" s="170"/>
      <c r="F19" s="170"/>
      <c r="G19" s="170"/>
      <c r="H19" s="170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9.5" customHeight="1">
      <c r="A20" s="170"/>
      <c r="B20" s="171" t="s">
        <v>765</v>
      </c>
      <c r="C20" s="170"/>
      <c r="D20" s="170"/>
      <c r="E20" s="170"/>
      <c r="F20" s="170"/>
      <c r="G20" s="222" t="s">
        <v>766</v>
      </c>
      <c r="H20" s="170" t="s">
        <v>763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9.5" customHeight="1">
      <c r="A21" s="170"/>
      <c r="B21" s="171" t="s">
        <v>767</v>
      </c>
      <c r="C21" s="170"/>
      <c r="D21" s="170"/>
      <c r="E21" s="170"/>
      <c r="F21" s="170"/>
      <c r="G21" s="25"/>
      <c r="H21" s="170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9.5" customHeight="1">
      <c r="A22" s="170"/>
      <c r="B22" s="171" t="s">
        <v>768</v>
      </c>
      <c r="C22" s="170"/>
      <c r="D22" s="170"/>
      <c r="E22" s="170"/>
      <c r="F22" s="170"/>
      <c r="G22" s="222"/>
      <c r="H22" s="170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9.5" customHeight="1">
      <c r="A23" s="170"/>
      <c r="B23" s="171" t="s">
        <v>769</v>
      </c>
      <c r="C23" s="170"/>
      <c r="D23" s="170"/>
      <c r="E23" s="170"/>
      <c r="F23" s="170"/>
      <c r="G23" s="170" t="s">
        <v>760</v>
      </c>
      <c r="H23" s="170" t="s">
        <v>763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9.5" customHeight="1">
      <c r="A24" s="170"/>
      <c r="B24" s="171" t="s">
        <v>770</v>
      </c>
      <c r="C24" s="170"/>
      <c r="D24" s="170"/>
      <c r="E24" s="170"/>
      <c r="F24" s="170"/>
      <c r="G24" s="170" t="s">
        <v>760</v>
      </c>
      <c r="H24" s="170" t="s">
        <v>771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9.5" customHeight="1">
      <c r="A25" s="170"/>
      <c r="B25" s="171" t="s">
        <v>772</v>
      </c>
      <c r="C25" s="170"/>
      <c r="D25" s="170"/>
      <c r="E25" s="170"/>
      <c r="F25" s="170"/>
      <c r="G25" s="170" t="s">
        <v>760</v>
      </c>
      <c r="H25" s="170" t="s">
        <v>773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9.5" customHeight="1">
      <c r="A26" s="178"/>
      <c r="B26" s="179"/>
      <c r="C26" s="178"/>
      <c r="D26" s="178"/>
      <c r="E26" s="178"/>
      <c r="F26" s="178"/>
      <c r="G26" s="178"/>
      <c r="H26" s="178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9.5" customHeight="1">
      <c r="A27" s="326" t="s">
        <v>6</v>
      </c>
      <c r="B27" s="315"/>
      <c r="C27" s="315"/>
      <c r="D27" s="316"/>
      <c r="E27" s="180">
        <f>SUM(E14:E26)</f>
        <v>0</v>
      </c>
      <c r="F27" s="180"/>
      <c r="G27" s="182"/>
      <c r="H27" s="183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9.5" customHeight="1">
      <c r="A28" s="25"/>
      <c r="B28" s="187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9.5" customHeight="1">
      <c r="A29" s="25"/>
      <c r="B29" s="18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9.5" customHeight="1">
      <c r="A30" s="25"/>
      <c r="B30" s="18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9.5" customHeight="1">
      <c r="A31" s="25"/>
      <c r="B31" s="18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9.5" customHeight="1">
      <c r="A32" s="25"/>
      <c r="B32" s="18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9.5" customHeight="1">
      <c r="A33" s="25"/>
      <c r="B33" s="187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9.5" customHeight="1">
      <c r="A34" s="25"/>
      <c r="B34" s="187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9.5" customHeight="1">
      <c r="A35" s="25"/>
      <c r="B35" s="187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9.5" customHeight="1">
      <c r="A36" s="25"/>
      <c r="B36" s="18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9.5" customHeight="1">
      <c r="A37" s="25"/>
      <c r="B37" s="18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9.5" customHeight="1">
      <c r="A38" s="25"/>
      <c r="B38" s="18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9.5" customHeight="1">
      <c r="A39" s="25"/>
      <c r="B39" s="18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9.5" customHeight="1">
      <c r="A40" s="25"/>
      <c r="B40" s="18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9.5" customHeight="1">
      <c r="A41" s="25"/>
      <c r="B41" s="18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9.5" customHeight="1">
      <c r="A42" s="25"/>
      <c r="B42" s="18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9.5" customHeight="1">
      <c r="A43" s="25"/>
      <c r="B43" s="18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9.5" customHeight="1">
      <c r="A44" s="25"/>
      <c r="B44" s="18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9.5" customHeight="1">
      <c r="A45" s="25"/>
      <c r="B45" s="18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9.5" customHeight="1">
      <c r="A46" s="25"/>
      <c r="B46" s="18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9.5" customHeight="1">
      <c r="A47" s="25"/>
      <c r="B47" s="18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9.5" customHeight="1">
      <c r="A48" s="25"/>
      <c r="B48" s="187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9.5" customHeight="1">
      <c r="A49" s="25"/>
      <c r="B49" s="18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9.5" customHeight="1">
      <c r="A50" s="25"/>
      <c r="B50" s="187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9.5" customHeight="1">
      <c r="A51" s="25"/>
      <c r="B51" s="187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9.5" customHeight="1">
      <c r="A52" s="25"/>
      <c r="B52" s="18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9.5" customHeight="1">
      <c r="A53" s="25"/>
      <c r="B53" s="18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9.5" customHeight="1">
      <c r="A54" s="25"/>
      <c r="B54" s="187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9.5" customHeight="1">
      <c r="A55" s="25"/>
      <c r="B55" s="187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9.5" customHeight="1">
      <c r="A56" s="25"/>
      <c r="B56" s="187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9.5" customHeight="1">
      <c r="A57" s="25"/>
      <c r="B57" s="18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9.5" customHeight="1">
      <c r="A58" s="25"/>
      <c r="B58" s="18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9.5" customHeight="1">
      <c r="A59" s="25"/>
      <c r="B59" s="18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9.5" customHeight="1">
      <c r="A60" s="25"/>
      <c r="B60" s="18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9.5" customHeight="1">
      <c r="A61" s="25"/>
      <c r="B61" s="18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9.5" customHeight="1">
      <c r="A62" s="25"/>
      <c r="B62" s="18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9.5" customHeight="1">
      <c r="A63" s="25"/>
      <c r="B63" s="18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9.5" customHeight="1">
      <c r="A64" s="25"/>
      <c r="B64" s="187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9.5" customHeight="1">
      <c r="A65" s="25"/>
      <c r="B65" s="18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9.5" customHeight="1">
      <c r="A66" s="25"/>
      <c r="B66" s="18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9.5" customHeight="1">
      <c r="A67" s="25"/>
      <c r="B67" s="187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9.5" customHeight="1">
      <c r="A68" s="25"/>
      <c r="B68" s="187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9.5" customHeight="1">
      <c r="A69" s="25"/>
      <c r="B69" s="187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9.5" customHeight="1">
      <c r="A70" s="25"/>
      <c r="B70" s="187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9.5" customHeight="1">
      <c r="A71" s="25"/>
      <c r="B71" s="187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9.5" customHeight="1">
      <c r="A72" s="25"/>
      <c r="B72" s="187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9.5" customHeight="1">
      <c r="A73" s="25"/>
      <c r="B73" s="187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9.5" customHeight="1">
      <c r="A74" s="25"/>
      <c r="B74" s="187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9.5" customHeight="1">
      <c r="A75" s="25"/>
      <c r="B75" s="187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9.5" customHeight="1">
      <c r="A76" s="25"/>
      <c r="B76" s="187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9.5" customHeight="1">
      <c r="A77" s="25"/>
      <c r="B77" s="187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9.5" customHeight="1">
      <c r="A78" s="25"/>
      <c r="B78" s="18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9.5" customHeight="1">
      <c r="A79" s="25"/>
      <c r="B79" s="187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9.5" customHeight="1">
      <c r="A80" s="25"/>
      <c r="B80" s="187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9.5" customHeight="1">
      <c r="A81" s="25"/>
      <c r="B81" s="18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9.5" customHeight="1">
      <c r="A82" s="25"/>
      <c r="B82" s="187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9.5" customHeight="1">
      <c r="A83" s="25"/>
      <c r="B83" s="187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9.5" customHeight="1">
      <c r="A84" s="25"/>
      <c r="B84" s="187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9.5" customHeight="1">
      <c r="A85" s="25"/>
      <c r="B85" s="187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9.5" customHeight="1">
      <c r="A86" s="25"/>
      <c r="B86" s="187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9.5" customHeight="1">
      <c r="A87" s="25"/>
      <c r="B87" s="187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9.5" customHeight="1">
      <c r="A88" s="25"/>
      <c r="B88" s="187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9.5" customHeight="1">
      <c r="A89" s="25"/>
      <c r="B89" s="187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9.5" customHeight="1">
      <c r="A90" s="25"/>
      <c r="B90" s="187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9.5" customHeight="1">
      <c r="A91" s="25"/>
      <c r="B91" s="187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9.5" customHeight="1">
      <c r="A92" s="25"/>
      <c r="B92" s="187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9.5" customHeight="1">
      <c r="A93" s="25"/>
      <c r="B93" s="187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9.5" customHeight="1">
      <c r="A94" s="25"/>
      <c r="B94" s="187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9.5" customHeight="1">
      <c r="A95" s="25"/>
      <c r="B95" s="187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9.5" customHeight="1">
      <c r="A96" s="25"/>
      <c r="B96" s="187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9.5" customHeight="1">
      <c r="A97" s="25"/>
      <c r="B97" s="187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9.5" customHeight="1">
      <c r="A98" s="25"/>
      <c r="B98" s="187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9.5" customHeight="1">
      <c r="A99" s="25"/>
      <c r="B99" s="187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9.5" customHeight="1">
      <c r="A100" s="25"/>
      <c r="B100" s="187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9.5" customHeight="1">
      <c r="A101" s="25"/>
      <c r="B101" s="187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9.5" customHeight="1">
      <c r="A102" s="25"/>
      <c r="B102" s="187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9.5" customHeight="1">
      <c r="A103" s="25"/>
      <c r="B103" s="187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9.5" customHeight="1">
      <c r="A104" s="25"/>
      <c r="B104" s="187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9.5" customHeight="1">
      <c r="A105" s="25"/>
      <c r="B105" s="187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9.5" customHeight="1">
      <c r="A106" s="25"/>
      <c r="B106" s="187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9.5" customHeight="1">
      <c r="A107" s="25"/>
      <c r="B107" s="187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9.5" customHeight="1">
      <c r="A108" s="25"/>
      <c r="B108" s="187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9.5" customHeight="1">
      <c r="A109" s="25"/>
      <c r="B109" s="187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9.5" customHeight="1">
      <c r="A110" s="25"/>
      <c r="B110" s="187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9.5" customHeight="1">
      <c r="A111" s="25"/>
      <c r="B111" s="187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9.5" customHeight="1">
      <c r="A112" s="25"/>
      <c r="B112" s="187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9.5" customHeight="1">
      <c r="A113" s="25"/>
      <c r="B113" s="187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9.5" customHeight="1">
      <c r="A114" s="25"/>
      <c r="B114" s="187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9.5" customHeight="1">
      <c r="A115" s="25"/>
      <c r="B115" s="187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9.5" customHeight="1">
      <c r="A116" s="25"/>
      <c r="B116" s="187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9.5" customHeight="1">
      <c r="A117" s="25"/>
      <c r="B117" s="187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9.5" customHeight="1">
      <c r="A118" s="25"/>
      <c r="B118" s="187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9.5" customHeight="1">
      <c r="A119" s="25"/>
      <c r="B119" s="187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9.5" customHeight="1">
      <c r="A120" s="25"/>
      <c r="B120" s="187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9.5" customHeight="1">
      <c r="A121" s="25"/>
      <c r="B121" s="187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9.5" customHeight="1">
      <c r="A122" s="25"/>
      <c r="B122" s="187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9.5" customHeight="1">
      <c r="A123" s="25"/>
      <c r="B123" s="187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9.5" customHeight="1">
      <c r="A124" s="25"/>
      <c r="B124" s="187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9.5" customHeight="1">
      <c r="A125" s="25"/>
      <c r="B125" s="187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9.5" customHeight="1">
      <c r="A126" s="25"/>
      <c r="B126" s="187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9.5" customHeight="1">
      <c r="A127" s="25"/>
      <c r="B127" s="187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9.5" customHeight="1">
      <c r="A128" s="25"/>
      <c r="B128" s="187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9.5" customHeight="1">
      <c r="A129" s="25"/>
      <c r="B129" s="187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9.5" customHeight="1">
      <c r="A130" s="25"/>
      <c r="B130" s="187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9.5" customHeight="1">
      <c r="A131" s="25"/>
      <c r="B131" s="187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9.5" customHeight="1">
      <c r="A132" s="25"/>
      <c r="B132" s="187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9.5" customHeight="1">
      <c r="A133" s="25"/>
      <c r="B133" s="187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9.5" customHeight="1">
      <c r="A134" s="25"/>
      <c r="B134" s="187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9.5" customHeight="1">
      <c r="A135" s="25"/>
      <c r="B135" s="187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9.5" customHeight="1">
      <c r="A136" s="25"/>
      <c r="B136" s="187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9.5" customHeight="1">
      <c r="A137" s="25"/>
      <c r="B137" s="187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9.5" customHeight="1">
      <c r="A138" s="25"/>
      <c r="B138" s="187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9.5" customHeight="1">
      <c r="A139" s="25"/>
      <c r="B139" s="187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9.5" customHeight="1">
      <c r="A140" s="25"/>
      <c r="B140" s="187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9.5" customHeight="1">
      <c r="A141" s="25"/>
      <c r="B141" s="187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9.5" customHeight="1">
      <c r="A142" s="25"/>
      <c r="B142" s="187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9.5" customHeight="1">
      <c r="A143" s="25"/>
      <c r="B143" s="187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9.5" customHeight="1">
      <c r="A144" s="25"/>
      <c r="B144" s="187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9.5" customHeight="1">
      <c r="A145" s="25"/>
      <c r="B145" s="187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9.5" customHeight="1">
      <c r="A146" s="25"/>
      <c r="B146" s="187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9.5" customHeight="1">
      <c r="A147" s="25"/>
      <c r="B147" s="187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9.5" customHeight="1">
      <c r="A148" s="25"/>
      <c r="B148" s="187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9.5" customHeight="1">
      <c r="A149" s="25"/>
      <c r="B149" s="187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9.5" customHeight="1">
      <c r="A150" s="25"/>
      <c r="B150" s="187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9.5" customHeight="1">
      <c r="A151" s="25"/>
      <c r="B151" s="187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9.5" customHeight="1">
      <c r="A152" s="25"/>
      <c r="B152" s="187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9.5" customHeight="1">
      <c r="A153" s="25"/>
      <c r="B153" s="187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9.5" customHeight="1">
      <c r="A154" s="25"/>
      <c r="B154" s="187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9.5" customHeight="1">
      <c r="A155" s="25"/>
      <c r="B155" s="187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9.5" customHeight="1">
      <c r="A156" s="25"/>
      <c r="B156" s="187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9.5" customHeight="1">
      <c r="A157" s="25"/>
      <c r="B157" s="187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9.5" customHeight="1">
      <c r="A158" s="25"/>
      <c r="B158" s="187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9.5" customHeight="1">
      <c r="A159" s="25"/>
      <c r="B159" s="187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9.5" customHeight="1">
      <c r="A160" s="25"/>
      <c r="B160" s="187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9.5" customHeight="1">
      <c r="A161" s="25"/>
      <c r="B161" s="187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9.5" customHeight="1">
      <c r="A162" s="25"/>
      <c r="B162" s="187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9.5" customHeight="1">
      <c r="A163" s="25"/>
      <c r="B163" s="187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9.5" customHeight="1">
      <c r="A164" s="25"/>
      <c r="B164" s="187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9.5" customHeight="1">
      <c r="A165" s="25"/>
      <c r="B165" s="187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9.5" customHeight="1">
      <c r="A166" s="25"/>
      <c r="B166" s="187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9.5" customHeight="1">
      <c r="A167" s="25"/>
      <c r="B167" s="187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9.5" customHeight="1">
      <c r="A168" s="25"/>
      <c r="B168" s="187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9.5" customHeight="1">
      <c r="A169" s="25"/>
      <c r="B169" s="187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9.5" customHeight="1">
      <c r="A170" s="25"/>
      <c r="B170" s="187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9.5" customHeight="1">
      <c r="A171" s="25"/>
      <c r="B171" s="187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9.5" customHeight="1">
      <c r="A172" s="25"/>
      <c r="B172" s="187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9.5" customHeight="1">
      <c r="A173" s="25"/>
      <c r="B173" s="187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9.5" customHeight="1">
      <c r="A174" s="25"/>
      <c r="B174" s="187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9.5" customHeight="1">
      <c r="A175" s="25"/>
      <c r="B175" s="187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9.5" customHeight="1">
      <c r="A176" s="25"/>
      <c r="B176" s="187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9.5" customHeight="1">
      <c r="A177" s="25"/>
      <c r="B177" s="187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9.5" customHeight="1">
      <c r="A178" s="25"/>
      <c r="B178" s="187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9.5" customHeight="1">
      <c r="A179" s="25"/>
      <c r="B179" s="187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9.5" customHeight="1">
      <c r="A180" s="25"/>
      <c r="B180" s="187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9.5" customHeight="1">
      <c r="A181" s="25"/>
      <c r="B181" s="187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9.5" customHeight="1">
      <c r="A182" s="25"/>
      <c r="B182" s="187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9.5" customHeight="1">
      <c r="A183" s="25"/>
      <c r="B183" s="187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9.5" customHeight="1">
      <c r="A184" s="25"/>
      <c r="B184" s="187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9.5" customHeight="1">
      <c r="A185" s="25"/>
      <c r="B185" s="187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9.5" customHeight="1">
      <c r="A186" s="25"/>
      <c r="B186" s="187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9.5" customHeight="1">
      <c r="A187" s="25"/>
      <c r="B187" s="187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9.5" customHeight="1">
      <c r="A188" s="25"/>
      <c r="B188" s="187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9.5" customHeight="1">
      <c r="A189" s="25"/>
      <c r="B189" s="187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9.5" customHeight="1">
      <c r="A190" s="25"/>
      <c r="B190" s="187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9.5" customHeight="1">
      <c r="A191" s="25"/>
      <c r="B191" s="187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9.5" customHeight="1">
      <c r="A192" s="25"/>
      <c r="B192" s="187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9.5" customHeight="1">
      <c r="A193" s="25"/>
      <c r="B193" s="187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9.5" customHeight="1">
      <c r="A194" s="25"/>
      <c r="B194" s="187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9.5" customHeight="1">
      <c r="A195" s="25"/>
      <c r="B195" s="187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9.5" customHeight="1">
      <c r="A196" s="25"/>
      <c r="B196" s="187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9.5" customHeight="1">
      <c r="A197" s="25"/>
      <c r="B197" s="187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9.5" customHeight="1">
      <c r="A198" s="25"/>
      <c r="B198" s="187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9.5" customHeight="1">
      <c r="A199" s="25"/>
      <c r="B199" s="187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9.5" customHeight="1">
      <c r="A200" s="25"/>
      <c r="B200" s="187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9.5" customHeight="1">
      <c r="A201" s="25"/>
      <c r="B201" s="187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9.5" customHeight="1">
      <c r="A202" s="25"/>
      <c r="B202" s="187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9.5" customHeight="1">
      <c r="A203" s="25"/>
      <c r="B203" s="187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9.5" customHeight="1">
      <c r="A204" s="25"/>
      <c r="B204" s="187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9.5" customHeight="1">
      <c r="A205" s="25"/>
      <c r="B205" s="187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9.5" customHeight="1">
      <c r="A206" s="25"/>
      <c r="B206" s="187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9.5" customHeight="1">
      <c r="A207" s="25"/>
      <c r="B207" s="187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9.5" customHeight="1">
      <c r="A208" s="25"/>
      <c r="B208" s="187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9.5" customHeight="1">
      <c r="A209" s="25"/>
      <c r="B209" s="187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9.5" customHeight="1">
      <c r="A210" s="25"/>
      <c r="B210" s="187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9.5" customHeight="1">
      <c r="A211" s="25"/>
      <c r="B211" s="187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9.5" customHeight="1">
      <c r="A212" s="25"/>
      <c r="B212" s="187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9.5" customHeight="1">
      <c r="A213" s="25"/>
      <c r="B213" s="187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9.5" customHeight="1">
      <c r="A214" s="25"/>
      <c r="B214" s="187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9.5" customHeight="1">
      <c r="A215" s="25"/>
      <c r="B215" s="187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9.5" customHeight="1">
      <c r="A216" s="25"/>
      <c r="B216" s="187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9.5" customHeight="1">
      <c r="A217" s="25"/>
      <c r="B217" s="187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9.5" customHeight="1">
      <c r="A218" s="25"/>
      <c r="B218" s="187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9.5" customHeight="1">
      <c r="A219" s="25"/>
      <c r="B219" s="187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9.5" customHeight="1">
      <c r="A220" s="25"/>
      <c r="B220" s="187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9.5" customHeight="1">
      <c r="A221" s="25"/>
      <c r="B221" s="187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9.5" customHeight="1">
      <c r="A222" s="25"/>
      <c r="B222" s="187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9.5" customHeight="1">
      <c r="A223" s="25"/>
      <c r="B223" s="187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9.5" customHeight="1">
      <c r="A224" s="25"/>
      <c r="B224" s="187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9.5" customHeight="1">
      <c r="A225" s="25"/>
      <c r="B225" s="187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9.5" customHeight="1">
      <c r="A226" s="25"/>
      <c r="B226" s="187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9.5" customHeight="1">
      <c r="A227" s="25"/>
      <c r="B227" s="187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9.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9.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9.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9.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9.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9.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9.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9.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9.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9.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9.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9.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9.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9.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9.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9.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9.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9.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9.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9.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9.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9.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9.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9.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9.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9.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9.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9.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9.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9.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9.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9.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9.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9.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9.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9.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9.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9.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9.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9.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9.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9.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9.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9.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9.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9.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9.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9.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9.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9.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9.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9.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9.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9.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9.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9.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9.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9.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9.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9.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9.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9.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9.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9.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9.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9.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9.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9.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9.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9.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9.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9.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9.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9.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9.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9.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9.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9.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9.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9.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9.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9.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9.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9.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9.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9.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9.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9.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9.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9.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9.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9.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9.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9.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9.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9.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9.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9.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9.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9.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9.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9.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9.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9.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9.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9.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9.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9.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9.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9.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9.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9.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9.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9.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9.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9.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9.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9.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9.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9.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9.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9.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9.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9.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9.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9.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9.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9.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9.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9.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9.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9.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9.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9.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9.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9.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9.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9.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9.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9.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9.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9.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9.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9.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9.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9.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9.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9.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9.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9.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9.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9.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9.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9.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9.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9.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9.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9.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9.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9.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9.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9.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9.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9.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9.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9.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9.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9.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9.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9.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9.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9.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9.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9.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9.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9.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9.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9.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9.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9.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9.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9.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9.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9.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9.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9.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9.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9.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9.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9.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9.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9.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9.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9.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9.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9.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9.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9.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9.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9.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9.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9.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9.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9.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9.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9.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9.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9.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9.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9.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9.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9.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9.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9.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9.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9.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9.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9.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9.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9.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9.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9.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9.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9.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9.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9.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9.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9.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9.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9.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9.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9.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9.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9.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9.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9.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9.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9.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9.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9.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9.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9.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9.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9.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9.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9.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9.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9.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9.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9.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9.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9.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9.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9.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9.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9.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9.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9.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9.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9.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9.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9.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9.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9.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9.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9.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9.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9.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9.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9.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9.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9.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9.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9.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9.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9.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9.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9.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9.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9.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9.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9.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9.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9.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9.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9.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9.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9.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9.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9.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9.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9.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9.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9.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9.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9.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9.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9.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9.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9.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9.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9.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9.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9.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9.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9.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9.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9.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9.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9.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9.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9.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9.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9.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9.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9.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9.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9.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9.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9.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9.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9.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9.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9.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9.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9.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9.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9.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9.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9.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9.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9.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9.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9.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9.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9.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9.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9.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9.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9.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9.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9.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9.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9.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9.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9.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9.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9.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9.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9.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9.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9.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9.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9.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9.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9.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9.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9.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9.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9.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9.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9.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9.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9.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9.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9.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9.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9.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9.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9.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9.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9.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9.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9.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9.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9.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9.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9.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9.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9.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9.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9.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9.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9.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9.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9.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9.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9.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9.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9.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9.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9.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9.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9.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9.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9.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9.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9.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9.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9.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9.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9.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9.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9.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9.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9.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9.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9.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9.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9.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9.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9.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9.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9.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9.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9.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9.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9.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9.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9.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9.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9.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9.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9.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9.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9.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9.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9.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9.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9.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9.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9.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9.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9.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9.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9.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9.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9.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9.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9.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9.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9.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9.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9.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9.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9.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9.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9.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9.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9.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9.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9.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9.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9.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9.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9.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9.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9.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9.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9.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9.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9.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9.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9.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9.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9.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9.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9.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9.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9.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9.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9.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9.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9.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9.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9.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9.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9.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9.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9.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9.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9.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9.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9.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9.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9.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9.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9.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9.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9.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9.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9.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9.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9.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9.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9.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9.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9.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9.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9.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9.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9.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9.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9.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9.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9.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9.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9.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9.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9.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9.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9.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9.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9.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9.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9.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9.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9.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9.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9.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9.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9.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9.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9.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9.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9.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9.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9.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9.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9.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9.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9.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9.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9.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9.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9.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9.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9.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9.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9.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9.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9.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9.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9.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9.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9.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9.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9.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9.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9.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9.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9.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9.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9.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9.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9.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9.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9.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9.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9.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9.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9.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9.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9.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9.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9.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9.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9.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9.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9.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9.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9.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9.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9.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9.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9.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9.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9.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9.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9.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9.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9.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9.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9.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9.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9.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9.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9.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9.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9.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9.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9.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9.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9.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9.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9.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9.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9.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9.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9.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9.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9.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9.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9.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9.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9.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9.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9.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9.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9.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9.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9.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9.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9.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9.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9.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9.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9.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9.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9.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9.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9.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9.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9.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9.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9.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9.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9.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9.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9.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9.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9.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9.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9.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9.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9.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9.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9.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9.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9.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9.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9.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9.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9.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9.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9.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9.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9.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9.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9.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9.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9.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9.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9.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9.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9.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9.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9.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9.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9.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9.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9.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9.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9.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9.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9.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9.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9.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9.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9.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9.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9.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9.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9.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9.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9.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9.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9.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9.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9.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9.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9.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9.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9.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9.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9.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9.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9.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9.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9.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9.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9.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9.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9.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9.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9.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9.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9.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9.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9.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9.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9.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9.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9.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9.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9.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9.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9.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9.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9.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9.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9.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9.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9.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9.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9.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9.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9.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9.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9.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9.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9.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9.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9.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9.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9.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9.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9.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9.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9.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9.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9.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9.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9.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9.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9.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9.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9.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9.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9.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9.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9.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9.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9.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9.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9.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9.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9.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9.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9.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9.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9.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9.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9.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9.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9.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9.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9.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9.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9.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9.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9.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9.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9.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9.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9.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9.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9.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9.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9.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9.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9.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9.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0">
    <mergeCell ref="A27:D27"/>
    <mergeCell ref="G12:G13"/>
    <mergeCell ref="H12:H13"/>
    <mergeCell ref="A1:H1"/>
    <mergeCell ref="A2:H2"/>
    <mergeCell ref="A12:A13"/>
    <mergeCell ref="B12:B13"/>
    <mergeCell ref="C12:C13"/>
    <mergeCell ref="D12:D13"/>
    <mergeCell ref="E12:F12"/>
  </mergeCells>
  <pageMargins left="0.6" right="0.19" top="0.26" bottom="0.18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H1009"/>
  <sheetViews>
    <sheetView tabSelected="1" topLeftCell="A55" zoomScale="85" zoomScaleNormal="85" workbookViewId="0">
      <selection activeCell="J88" sqref="J88"/>
    </sheetView>
  </sheetViews>
  <sheetFormatPr defaultColWidth="14.44140625" defaultRowHeight="15" customHeight="1"/>
  <cols>
    <col min="1" max="1" width="4.6640625" style="267" customWidth="1"/>
    <col min="2" max="2" width="81.6640625" style="267" customWidth="1"/>
    <col min="3" max="3" width="17.88671875" style="267" customWidth="1"/>
    <col min="4" max="4" width="17.5546875" style="267" bestFit="1" customWidth="1"/>
    <col min="5" max="5" width="13.44140625" style="267" customWidth="1"/>
    <col min="6" max="6" width="6.44140625" style="271" customWidth="1"/>
    <col min="7" max="7" width="17.6640625" style="267" customWidth="1"/>
    <col min="8" max="8" width="20.88671875" style="267" bestFit="1" customWidth="1"/>
    <col min="9" max="10" width="7.88671875" style="267" customWidth="1"/>
    <col min="11" max="26" width="12.5546875" style="267" customWidth="1"/>
    <col min="27" max="16384" width="14.44140625" style="267"/>
  </cols>
  <sheetData>
    <row r="1" spans="1:8" ht="21.75" customHeight="1">
      <c r="A1" s="353" t="s">
        <v>592</v>
      </c>
      <c r="B1" s="354"/>
      <c r="C1" s="354"/>
      <c r="D1" s="354"/>
      <c r="E1" s="354"/>
      <c r="F1" s="354"/>
      <c r="G1" s="354"/>
      <c r="H1" s="354"/>
    </row>
    <row r="2" spans="1:8" ht="21.75" customHeight="1">
      <c r="A2" s="353" t="s">
        <v>593</v>
      </c>
      <c r="B2" s="354"/>
      <c r="C2" s="354"/>
      <c r="D2" s="354"/>
      <c r="E2" s="354"/>
      <c r="F2" s="354"/>
      <c r="G2" s="354"/>
      <c r="H2" s="354"/>
    </row>
    <row r="3" spans="1:8" ht="21.75" customHeight="1">
      <c r="A3" s="268" t="s">
        <v>774</v>
      </c>
      <c r="B3" s="269"/>
      <c r="E3" s="270"/>
    </row>
    <row r="4" spans="1:8" ht="21.75" customHeight="1">
      <c r="A4" s="268" t="s">
        <v>595</v>
      </c>
      <c r="B4" s="269"/>
      <c r="E4" s="270"/>
    </row>
    <row r="5" spans="1:8" ht="21.75" customHeight="1">
      <c r="A5" s="268"/>
      <c r="B5" s="269" t="s">
        <v>775</v>
      </c>
      <c r="E5" s="270"/>
    </row>
    <row r="6" spans="1:8" ht="15" customHeight="1">
      <c r="B6" s="272" t="s">
        <v>978</v>
      </c>
      <c r="C6" s="273"/>
      <c r="E6" s="270"/>
    </row>
    <row r="7" spans="1:8" ht="21.75" customHeight="1">
      <c r="A7" s="268"/>
      <c r="C7" s="273"/>
      <c r="E7" s="270"/>
    </row>
    <row r="8" spans="1:8" ht="21.75" customHeight="1">
      <c r="A8" s="268" t="s">
        <v>596</v>
      </c>
      <c r="B8" s="269"/>
      <c r="E8" s="270"/>
    </row>
    <row r="9" spans="1:8" ht="21.75" customHeight="1">
      <c r="A9" s="268"/>
      <c r="B9" s="274" t="s">
        <v>776</v>
      </c>
      <c r="E9" s="270"/>
    </row>
    <row r="10" spans="1:8" ht="21.75" customHeight="1">
      <c r="A10" s="268"/>
      <c r="B10" s="274" t="s">
        <v>777</v>
      </c>
      <c r="E10" s="270"/>
    </row>
    <row r="11" spans="1:8" ht="21.75" customHeight="1">
      <c r="A11" s="268"/>
      <c r="B11" s="274" t="s">
        <v>778</v>
      </c>
      <c r="E11" s="270"/>
    </row>
    <row r="12" spans="1:8" ht="21.75" customHeight="1">
      <c r="A12" s="268"/>
      <c r="B12" s="274" t="s">
        <v>779</v>
      </c>
      <c r="E12" s="270"/>
    </row>
    <row r="13" spans="1:8" ht="21.75" customHeight="1">
      <c r="A13" s="268"/>
      <c r="B13" s="274" t="s">
        <v>780</v>
      </c>
      <c r="E13" s="270"/>
    </row>
    <row r="14" spans="1:8" ht="21.75" customHeight="1">
      <c r="A14" s="268"/>
      <c r="B14" s="275" t="s">
        <v>781</v>
      </c>
      <c r="E14" s="270"/>
    </row>
    <row r="15" spans="1:8" ht="21.75" customHeight="1">
      <c r="A15" s="268"/>
      <c r="B15" s="275" t="s">
        <v>782</v>
      </c>
      <c r="E15" s="270"/>
    </row>
    <row r="16" spans="1:8" ht="21.75" customHeight="1">
      <c r="A16" s="268"/>
      <c r="B16" s="275"/>
      <c r="E16" s="270"/>
    </row>
    <row r="17" spans="1:8" ht="18.75" customHeight="1">
      <c r="A17" s="351" t="s">
        <v>2</v>
      </c>
      <c r="B17" s="351" t="s">
        <v>72</v>
      </c>
      <c r="C17" s="351" t="s">
        <v>73</v>
      </c>
      <c r="D17" s="351" t="s">
        <v>74</v>
      </c>
      <c r="E17" s="355" t="s">
        <v>5</v>
      </c>
      <c r="F17" s="356"/>
      <c r="G17" s="351" t="s">
        <v>512</v>
      </c>
      <c r="H17" s="351" t="s">
        <v>76</v>
      </c>
    </row>
    <row r="18" spans="1:8" ht="18" customHeight="1">
      <c r="A18" s="352"/>
      <c r="B18" s="352"/>
      <c r="C18" s="352"/>
      <c r="D18" s="352"/>
      <c r="E18" s="276" t="s">
        <v>77</v>
      </c>
      <c r="F18" s="277" t="s">
        <v>78</v>
      </c>
      <c r="G18" s="352"/>
      <c r="H18" s="352"/>
    </row>
    <row r="19" spans="1:8" ht="21.75" customHeight="1">
      <c r="A19" s="278">
        <v>1</v>
      </c>
      <c r="B19" s="279" t="s">
        <v>783</v>
      </c>
      <c r="C19" s="280"/>
      <c r="D19" s="280"/>
      <c r="E19" s="281">
        <f>SUM(A57)</f>
        <v>0</v>
      </c>
      <c r="F19" s="278"/>
      <c r="G19" s="280"/>
      <c r="H19" s="280"/>
    </row>
    <row r="20" spans="1:8" ht="24.75" customHeight="1">
      <c r="A20" s="282"/>
      <c r="B20" s="283" t="s">
        <v>27</v>
      </c>
      <c r="C20" s="282"/>
      <c r="D20" s="282"/>
      <c r="E20" s="284"/>
      <c r="F20" s="285"/>
      <c r="G20" s="282"/>
      <c r="H20" s="282"/>
    </row>
    <row r="21" spans="1:8" ht="21.75" customHeight="1">
      <c r="A21" s="283"/>
      <c r="B21" s="283" t="s">
        <v>720</v>
      </c>
      <c r="C21" s="283"/>
      <c r="D21" s="283"/>
      <c r="E21" s="284"/>
      <c r="F21" s="285"/>
      <c r="G21" s="282"/>
      <c r="H21" s="282"/>
    </row>
    <row r="22" spans="1:8" ht="21.75" customHeight="1">
      <c r="A22" s="282"/>
      <c r="B22" s="286" t="s">
        <v>784</v>
      </c>
      <c r="C22" s="282"/>
      <c r="D22" s="282"/>
      <c r="E22" s="284"/>
      <c r="F22" s="285"/>
      <c r="G22" s="282"/>
      <c r="H22" s="282"/>
    </row>
    <row r="23" spans="1:8" ht="21.75" customHeight="1">
      <c r="A23" s="282"/>
      <c r="B23" s="282" t="s">
        <v>785</v>
      </c>
      <c r="C23" s="282" t="s">
        <v>786</v>
      </c>
      <c r="D23" s="282" t="s">
        <v>394</v>
      </c>
      <c r="E23" s="284"/>
      <c r="F23" s="285"/>
      <c r="G23" s="287">
        <v>24016</v>
      </c>
      <c r="H23" s="285" t="s">
        <v>787</v>
      </c>
    </row>
    <row r="24" spans="1:8" ht="21.75" customHeight="1">
      <c r="A24" s="282"/>
      <c r="B24" s="282" t="s">
        <v>788</v>
      </c>
      <c r="C24" s="282" t="s">
        <v>789</v>
      </c>
      <c r="D24" s="282"/>
      <c r="E24" s="284"/>
      <c r="F24" s="285"/>
      <c r="G24" s="285"/>
      <c r="H24" s="285" t="s">
        <v>790</v>
      </c>
    </row>
    <row r="25" spans="1:8" ht="21.75" customHeight="1">
      <c r="A25" s="282"/>
      <c r="B25" s="282" t="s">
        <v>791</v>
      </c>
      <c r="C25" s="282"/>
      <c r="D25" s="282" t="s">
        <v>394</v>
      </c>
      <c r="E25" s="284"/>
      <c r="F25" s="285"/>
      <c r="G25" s="282"/>
      <c r="H25" s="282"/>
    </row>
    <row r="26" spans="1:8" ht="21.75" customHeight="1">
      <c r="A26" s="282"/>
      <c r="B26" s="282" t="s">
        <v>792</v>
      </c>
      <c r="C26" s="282"/>
      <c r="D26" s="282"/>
      <c r="E26" s="284"/>
      <c r="F26" s="285"/>
      <c r="G26" s="282"/>
      <c r="H26" s="282"/>
    </row>
    <row r="27" spans="1:8" ht="21.75" customHeight="1">
      <c r="A27" s="282"/>
      <c r="B27" s="282" t="s">
        <v>793</v>
      </c>
      <c r="C27" s="282"/>
      <c r="D27" s="282"/>
      <c r="E27" s="284"/>
      <c r="F27" s="285"/>
      <c r="G27" s="282"/>
      <c r="H27" s="282" t="s">
        <v>794</v>
      </c>
    </row>
    <row r="28" spans="1:8" ht="21.75" customHeight="1">
      <c r="A28" s="282"/>
      <c r="B28" s="282" t="s">
        <v>795</v>
      </c>
      <c r="C28" s="282"/>
      <c r="D28" s="282"/>
      <c r="E28" s="284"/>
      <c r="F28" s="285"/>
      <c r="G28" s="282"/>
      <c r="H28" s="285" t="s">
        <v>787</v>
      </c>
    </row>
    <row r="29" spans="1:8" ht="21.75" customHeight="1">
      <c r="A29" s="282"/>
      <c r="B29" s="282" t="s">
        <v>796</v>
      </c>
      <c r="C29" s="282"/>
      <c r="D29" s="282"/>
      <c r="E29" s="284"/>
      <c r="F29" s="285"/>
      <c r="G29" s="282"/>
      <c r="H29" s="282" t="s">
        <v>790</v>
      </c>
    </row>
    <row r="30" spans="1:8" ht="21.75" customHeight="1">
      <c r="A30" s="282"/>
      <c r="B30" s="288" t="s">
        <v>797</v>
      </c>
      <c r="C30" s="282"/>
      <c r="D30" s="282"/>
      <c r="E30" s="284"/>
      <c r="F30" s="285"/>
      <c r="G30" s="282"/>
      <c r="H30" s="282" t="s">
        <v>798</v>
      </c>
    </row>
    <row r="31" spans="1:8" ht="21.75" customHeight="1">
      <c r="A31" s="282"/>
      <c r="B31" s="282" t="s">
        <v>799</v>
      </c>
      <c r="C31" s="282"/>
      <c r="D31" s="282"/>
      <c r="E31" s="284"/>
      <c r="F31" s="285"/>
      <c r="G31" s="282"/>
      <c r="H31" s="282" t="s">
        <v>800</v>
      </c>
    </row>
    <row r="32" spans="1:8" ht="21.75" customHeight="1">
      <c r="A32" s="282"/>
      <c r="B32" s="289" t="s">
        <v>1048</v>
      </c>
      <c r="C32" s="289" t="s">
        <v>786</v>
      </c>
      <c r="D32" s="289" t="s">
        <v>394</v>
      </c>
      <c r="E32" s="290"/>
      <c r="F32" s="291" t="s">
        <v>7</v>
      </c>
      <c r="G32" s="292" t="s">
        <v>182</v>
      </c>
      <c r="H32" s="291" t="s">
        <v>790</v>
      </c>
    </row>
    <row r="33" spans="1:8" ht="21.75" customHeight="1">
      <c r="A33" s="282"/>
      <c r="B33" s="289"/>
      <c r="C33" s="289" t="s">
        <v>801</v>
      </c>
      <c r="D33" s="289"/>
      <c r="E33" s="293"/>
      <c r="F33" s="291"/>
      <c r="G33" s="292" t="s">
        <v>802</v>
      </c>
      <c r="H33" s="291"/>
    </row>
    <row r="34" spans="1:8" ht="21.75" customHeight="1">
      <c r="A34" s="282"/>
      <c r="B34" s="289"/>
      <c r="C34" s="289" t="s">
        <v>803</v>
      </c>
      <c r="D34" s="289"/>
      <c r="E34" s="293"/>
      <c r="F34" s="291"/>
      <c r="G34" s="291"/>
      <c r="H34" s="291"/>
    </row>
    <row r="35" spans="1:8" ht="21.75" customHeight="1">
      <c r="A35" s="282"/>
      <c r="B35" s="282"/>
      <c r="C35" s="282" t="s">
        <v>804</v>
      </c>
      <c r="D35" s="282"/>
      <c r="E35" s="284"/>
      <c r="F35" s="285"/>
      <c r="G35" s="285"/>
      <c r="H35" s="285"/>
    </row>
    <row r="36" spans="1:8" ht="21.75" customHeight="1">
      <c r="A36" s="282"/>
      <c r="B36" s="282" t="s">
        <v>805</v>
      </c>
      <c r="C36" s="282"/>
      <c r="D36" s="282"/>
      <c r="E36" s="284"/>
      <c r="F36" s="285"/>
      <c r="G36" s="282"/>
      <c r="H36" s="282"/>
    </row>
    <row r="37" spans="1:8" ht="21.75" customHeight="1">
      <c r="A37" s="282"/>
      <c r="B37" s="282" t="s">
        <v>806</v>
      </c>
      <c r="C37" s="282"/>
      <c r="D37" s="282"/>
      <c r="E37" s="284"/>
      <c r="F37" s="285"/>
      <c r="G37" s="287" t="s">
        <v>807</v>
      </c>
      <c r="H37" s="285" t="s">
        <v>787</v>
      </c>
    </row>
    <row r="38" spans="1:8" ht="21.75" customHeight="1">
      <c r="A38" s="282"/>
      <c r="B38" s="282" t="s">
        <v>808</v>
      </c>
      <c r="C38" s="282"/>
      <c r="D38" s="282"/>
      <c r="E38" s="284"/>
      <c r="F38" s="285"/>
      <c r="G38" s="285"/>
      <c r="H38" s="285" t="s">
        <v>790</v>
      </c>
    </row>
    <row r="39" spans="1:8" ht="21.75" customHeight="1">
      <c r="A39" s="282"/>
      <c r="B39" s="282" t="s">
        <v>809</v>
      </c>
      <c r="C39" s="282"/>
      <c r="D39" s="282"/>
      <c r="E39" s="284"/>
      <c r="F39" s="285"/>
      <c r="G39" s="285"/>
      <c r="H39" s="285"/>
    </row>
    <row r="40" spans="1:8" ht="21.75" customHeight="1">
      <c r="A40" s="282"/>
      <c r="B40" s="282" t="s">
        <v>810</v>
      </c>
      <c r="C40" s="282" t="s">
        <v>811</v>
      </c>
      <c r="D40" s="282" t="s">
        <v>812</v>
      </c>
      <c r="E40" s="284"/>
      <c r="F40" s="285"/>
      <c r="G40" s="287" t="s">
        <v>807</v>
      </c>
      <c r="H40" s="285"/>
    </row>
    <row r="41" spans="1:8" ht="21.75" customHeight="1">
      <c r="A41" s="282"/>
      <c r="B41" s="282" t="s">
        <v>813</v>
      </c>
      <c r="C41" s="282"/>
      <c r="D41" s="282" t="s">
        <v>812</v>
      </c>
      <c r="E41" s="284"/>
      <c r="F41" s="285"/>
      <c r="G41" s="287" t="s">
        <v>814</v>
      </c>
      <c r="H41" s="285"/>
    </row>
    <row r="42" spans="1:8" ht="21.75" customHeight="1">
      <c r="A42" s="282"/>
      <c r="B42" s="282" t="s">
        <v>815</v>
      </c>
      <c r="C42" s="282"/>
      <c r="D42" s="282"/>
      <c r="E42" s="284"/>
      <c r="F42" s="285"/>
      <c r="G42" s="285" t="s">
        <v>816</v>
      </c>
      <c r="H42" s="285"/>
    </row>
    <row r="43" spans="1:8" ht="21.75" customHeight="1">
      <c r="A43" s="282"/>
      <c r="B43" s="282" t="s">
        <v>817</v>
      </c>
      <c r="C43" s="282" t="s">
        <v>818</v>
      </c>
      <c r="D43" s="282"/>
      <c r="E43" s="284"/>
      <c r="F43" s="285"/>
      <c r="G43" s="285"/>
      <c r="H43" s="285"/>
    </row>
    <row r="44" spans="1:8" ht="21.75" customHeight="1">
      <c r="A44" s="282"/>
      <c r="B44" s="282" t="s">
        <v>819</v>
      </c>
      <c r="C44" s="282" t="s">
        <v>180</v>
      </c>
      <c r="D44" s="282" t="s">
        <v>180</v>
      </c>
      <c r="E44" s="284"/>
      <c r="F44" s="285"/>
      <c r="G44" s="287">
        <v>24016</v>
      </c>
      <c r="H44" s="285" t="s">
        <v>820</v>
      </c>
    </row>
    <row r="45" spans="1:8" ht="21.75" customHeight="1">
      <c r="A45" s="282"/>
      <c r="B45" s="282"/>
      <c r="C45" s="282"/>
      <c r="D45" s="282"/>
      <c r="E45" s="284"/>
      <c r="F45" s="285"/>
      <c r="G45" s="285"/>
      <c r="H45" s="285" t="s">
        <v>821</v>
      </c>
    </row>
    <row r="46" spans="1:8" ht="21.75" customHeight="1">
      <c r="A46" s="282"/>
      <c r="B46" s="282" t="s">
        <v>822</v>
      </c>
      <c r="C46" s="282" t="s">
        <v>823</v>
      </c>
      <c r="D46" s="282"/>
      <c r="E46" s="284"/>
      <c r="F46" s="285"/>
      <c r="G46" s="287" t="s">
        <v>807</v>
      </c>
      <c r="H46" s="285" t="s">
        <v>790</v>
      </c>
    </row>
    <row r="47" spans="1:8" ht="21.75" customHeight="1">
      <c r="A47" s="282"/>
      <c r="B47" s="282" t="s">
        <v>824</v>
      </c>
      <c r="C47" s="282"/>
      <c r="D47" s="282"/>
      <c r="E47" s="284"/>
      <c r="F47" s="285"/>
      <c r="G47" s="285"/>
      <c r="H47" s="285"/>
    </row>
    <row r="48" spans="1:8" ht="21.75" customHeight="1">
      <c r="A48" s="282"/>
      <c r="B48" s="282" t="s">
        <v>423</v>
      </c>
      <c r="C48" s="282"/>
      <c r="D48" s="282"/>
      <c r="E48" s="284"/>
      <c r="F48" s="285"/>
      <c r="G48" s="285"/>
      <c r="H48" s="285"/>
    </row>
    <row r="49" spans="1:8" ht="21.75" customHeight="1">
      <c r="A49" s="282"/>
      <c r="B49" s="286" t="s">
        <v>825</v>
      </c>
      <c r="C49" s="282"/>
      <c r="D49" s="282"/>
      <c r="E49" s="284"/>
      <c r="F49" s="285"/>
      <c r="G49" s="287">
        <v>24016</v>
      </c>
      <c r="H49" s="285" t="s">
        <v>787</v>
      </c>
    </row>
    <row r="50" spans="1:8" ht="21.75" customHeight="1">
      <c r="A50" s="282"/>
      <c r="B50" s="282" t="s">
        <v>826</v>
      </c>
      <c r="C50" s="282"/>
      <c r="D50" s="282"/>
      <c r="E50" s="294"/>
      <c r="F50" s="285"/>
      <c r="G50" s="285"/>
      <c r="H50" s="285"/>
    </row>
    <row r="51" spans="1:8" ht="21.75" customHeight="1">
      <c r="A51" s="282"/>
      <c r="B51" s="289" t="s">
        <v>979</v>
      </c>
      <c r="C51" s="295">
        <v>25129</v>
      </c>
      <c r="D51" s="296"/>
      <c r="E51" s="297">
        <f>+C51*65</f>
        <v>1633385</v>
      </c>
      <c r="F51" s="291" t="s">
        <v>7</v>
      </c>
      <c r="G51" s="292" t="s">
        <v>827</v>
      </c>
      <c r="H51" s="291" t="s">
        <v>828</v>
      </c>
    </row>
    <row r="52" spans="1:8" ht="21.75" customHeight="1">
      <c r="A52" s="282"/>
      <c r="B52" s="289" t="s">
        <v>1049</v>
      </c>
      <c r="C52" s="295"/>
      <c r="D52" s="296"/>
      <c r="E52" s="297"/>
      <c r="F52" s="291"/>
      <c r="G52" s="292"/>
      <c r="H52" s="291"/>
    </row>
    <row r="53" spans="1:8" ht="21.75" customHeight="1">
      <c r="A53" s="282"/>
      <c r="B53" s="296" t="s">
        <v>980</v>
      </c>
      <c r="C53" s="298">
        <v>2920</v>
      </c>
      <c r="D53" s="289"/>
      <c r="E53" s="293">
        <f>+C53*65</f>
        <v>189800</v>
      </c>
      <c r="F53" s="291"/>
      <c r="G53" s="291"/>
      <c r="H53" s="291"/>
    </row>
    <row r="54" spans="1:8" ht="21.75" customHeight="1">
      <c r="A54" s="282"/>
      <c r="B54" s="296" t="s">
        <v>981</v>
      </c>
      <c r="C54" s="298">
        <v>3858</v>
      </c>
      <c r="D54" s="289"/>
      <c r="E54" s="293">
        <f t="shared" ref="E54:E58" si="0">+C54*65</f>
        <v>250770</v>
      </c>
      <c r="F54" s="291"/>
      <c r="G54" s="291"/>
      <c r="H54" s="291"/>
    </row>
    <row r="55" spans="1:8" ht="21.75" customHeight="1">
      <c r="A55" s="282"/>
      <c r="B55" s="296" t="s">
        <v>982</v>
      </c>
      <c r="C55" s="298">
        <v>2365</v>
      </c>
      <c r="D55" s="289"/>
      <c r="E55" s="293">
        <f t="shared" si="0"/>
        <v>153725</v>
      </c>
      <c r="F55" s="291"/>
      <c r="G55" s="291"/>
      <c r="H55" s="291"/>
    </row>
    <row r="56" spans="1:8" ht="21.75" customHeight="1">
      <c r="A56" s="282"/>
      <c r="B56" s="296" t="s">
        <v>983</v>
      </c>
      <c r="C56" s="298">
        <v>1106</v>
      </c>
      <c r="D56" s="289"/>
      <c r="E56" s="293">
        <f t="shared" si="0"/>
        <v>71890</v>
      </c>
      <c r="F56" s="291"/>
      <c r="G56" s="291"/>
      <c r="H56" s="291"/>
    </row>
    <row r="57" spans="1:8" ht="21.75" customHeight="1">
      <c r="A57" s="282"/>
      <c r="B57" s="296" t="s">
        <v>984</v>
      </c>
      <c r="C57" s="298">
        <v>7548</v>
      </c>
      <c r="D57" s="289"/>
      <c r="E57" s="293">
        <f t="shared" si="0"/>
        <v>490620</v>
      </c>
      <c r="F57" s="291"/>
      <c r="G57" s="291"/>
      <c r="H57" s="291"/>
    </row>
    <row r="58" spans="1:8" ht="21.75" customHeight="1">
      <c r="A58" s="282"/>
      <c r="B58" s="296" t="s">
        <v>985</v>
      </c>
      <c r="C58" s="298">
        <v>7332</v>
      </c>
      <c r="D58" s="289"/>
      <c r="E58" s="293">
        <f t="shared" si="0"/>
        <v>476580</v>
      </c>
      <c r="F58" s="291"/>
      <c r="G58" s="291"/>
      <c r="H58" s="291"/>
    </row>
    <row r="59" spans="1:8" ht="21.75" customHeight="1">
      <c r="A59" s="282"/>
      <c r="B59" s="299" t="s">
        <v>829</v>
      </c>
      <c r="C59" s="288"/>
      <c r="D59" s="282"/>
      <c r="E59" s="284"/>
      <c r="F59" s="285"/>
      <c r="G59" s="285"/>
      <c r="H59" s="285"/>
    </row>
    <row r="60" spans="1:8" ht="21.75" customHeight="1">
      <c r="A60" s="282"/>
      <c r="B60" s="300" t="s">
        <v>830</v>
      </c>
      <c r="C60" s="288" t="s">
        <v>831</v>
      </c>
      <c r="D60" s="282"/>
      <c r="E60" s="284"/>
      <c r="F60" s="285"/>
      <c r="G60" s="285"/>
      <c r="H60" s="285"/>
    </row>
    <row r="61" spans="1:8" ht="21.75" customHeight="1">
      <c r="A61" s="282"/>
      <c r="B61" s="300" t="s">
        <v>832</v>
      </c>
      <c r="C61" s="288" t="s">
        <v>831</v>
      </c>
      <c r="D61" s="282"/>
      <c r="E61" s="284"/>
      <c r="F61" s="285"/>
      <c r="G61" s="285"/>
      <c r="H61" s="285"/>
    </row>
    <row r="62" spans="1:8" ht="21.75" customHeight="1">
      <c r="A62" s="282"/>
      <c r="B62" s="300" t="s">
        <v>833</v>
      </c>
      <c r="C62" s="288" t="s">
        <v>834</v>
      </c>
      <c r="D62" s="282"/>
      <c r="E62" s="284"/>
      <c r="F62" s="285"/>
      <c r="G62" s="285"/>
      <c r="H62" s="285"/>
    </row>
    <row r="63" spans="1:8" ht="21.75" customHeight="1">
      <c r="A63" s="282"/>
      <c r="B63" s="300" t="s">
        <v>835</v>
      </c>
      <c r="C63" s="288" t="s">
        <v>834</v>
      </c>
      <c r="D63" s="282"/>
      <c r="E63" s="284"/>
      <c r="F63" s="285"/>
      <c r="G63" s="285"/>
      <c r="H63" s="285"/>
    </row>
    <row r="64" spans="1:8" ht="21.75" customHeight="1">
      <c r="A64" s="282"/>
      <c r="B64" s="286" t="s">
        <v>836</v>
      </c>
      <c r="C64" s="282"/>
      <c r="D64" s="282"/>
      <c r="E64" s="284"/>
      <c r="F64" s="285"/>
      <c r="G64" s="285"/>
      <c r="H64" s="285"/>
    </row>
    <row r="65" spans="1:8" ht="21.75" customHeight="1">
      <c r="A65" s="282"/>
      <c r="B65" s="282" t="s">
        <v>837</v>
      </c>
      <c r="C65" s="282"/>
      <c r="D65" s="282" t="s">
        <v>812</v>
      </c>
      <c r="E65" s="284"/>
      <c r="F65" s="285"/>
      <c r="G65" s="285" t="s">
        <v>174</v>
      </c>
      <c r="H65" s="285" t="s">
        <v>787</v>
      </c>
    </row>
    <row r="66" spans="1:8" ht="21.75" customHeight="1">
      <c r="A66" s="282"/>
      <c r="B66" s="282" t="s">
        <v>838</v>
      </c>
      <c r="C66" s="282"/>
      <c r="D66" s="282"/>
      <c r="E66" s="284"/>
      <c r="F66" s="285"/>
      <c r="G66" s="285"/>
      <c r="H66" s="285"/>
    </row>
    <row r="67" spans="1:8" ht="21.75" customHeight="1">
      <c r="A67" s="282"/>
      <c r="B67" s="282" t="s">
        <v>839</v>
      </c>
      <c r="C67" s="282"/>
      <c r="D67" s="282"/>
      <c r="E67" s="284"/>
      <c r="F67" s="285"/>
      <c r="G67" s="285"/>
      <c r="H67" s="285"/>
    </row>
    <row r="68" spans="1:8" ht="21.75" customHeight="1">
      <c r="A68" s="282"/>
      <c r="B68" s="282" t="s">
        <v>840</v>
      </c>
      <c r="C68" s="282"/>
      <c r="D68" s="282"/>
      <c r="E68" s="284"/>
      <c r="F68" s="285"/>
      <c r="G68" s="285"/>
      <c r="H68" s="285"/>
    </row>
    <row r="69" spans="1:8" ht="21.75" customHeight="1">
      <c r="A69" s="282"/>
      <c r="B69" s="282" t="s">
        <v>841</v>
      </c>
      <c r="C69" s="282"/>
      <c r="D69" s="282"/>
      <c r="E69" s="284"/>
      <c r="F69" s="285"/>
      <c r="G69" s="285" t="s">
        <v>174</v>
      </c>
      <c r="H69" s="285"/>
    </row>
    <row r="70" spans="1:8" ht="21.75" customHeight="1">
      <c r="A70" s="282"/>
      <c r="B70" s="282" t="s">
        <v>842</v>
      </c>
      <c r="C70" s="282"/>
      <c r="D70" s="282"/>
      <c r="E70" s="284"/>
      <c r="F70" s="285"/>
      <c r="G70" s="285"/>
      <c r="H70" s="285"/>
    </row>
    <row r="71" spans="1:8" ht="21.75" customHeight="1">
      <c r="A71" s="282"/>
      <c r="B71" s="282" t="s">
        <v>844</v>
      </c>
      <c r="C71" s="282"/>
      <c r="D71" s="282"/>
      <c r="E71" s="284"/>
      <c r="F71" s="285"/>
      <c r="G71" s="287"/>
      <c r="H71" s="285" t="s">
        <v>787</v>
      </c>
    </row>
    <row r="72" spans="1:8" ht="21.75" customHeight="1">
      <c r="A72" s="282"/>
      <c r="B72" s="282" t="s">
        <v>845</v>
      </c>
      <c r="C72" s="282"/>
      <c r="D72" s="282" t="s">
        <v>394</v>
      </c>
      <c r="E72" s="284"/>
      <c r="F72" s="285"/>
      <c r="G72" s="287"/>
      <c r="H72" s="285" t="s">
        <v>790</v>
      </c>
    </row>
    <row r="73" spans="1:8" ht="21.75" customHeight="1">
      <c r="A73" s="282"/>
      <c r="B73" s="282" t="s">
        <v>846</v>
      </c>
      <c r="C73" s="282"/>
      <c r="D73" s="282"/>
      <c r="E73" s="284"/>
      <c r="F73" s="285"/>
      <c r="G73" s="287"/>
      <c r="H73" s="285"/>
    </row>
    <row r="74" spans="1:8" ht="21.75" customHeight="1">
      <c r="A74" s="282"/>
      <c r="B74" s="282" t="s">
        <v>847</v>
      </c>
      <c r="C74" s="282"/>
      <c r="D74" s="282"/>
      <c r="E74" s="284"/>
      <c r="F74" s="285"/>
      <c r="G74" s="287"/>
      <c r="H74" s="285"/>
    </row>
    <row r="75" spans="1:8" ht="21.75" customHeight="1">
      <c r="A75" s="282"/>
      <c r="B75" s="282" t="s">
        <v>848</v>
      </c>
      <c r="C75" s="282"/>
      <c r="D75" s="282" t="s">
        <v>394</v>
      </c>
      <c r="E75" s="284"/>
      <c r="F75" s="285"/>
      <c r="G75" s="287"/>
      <c r="H75" s="285"/>
    </row>
    <row r="76" spans="1:8" ht="21.75" customHeight="1">
      <c r="A76" s="282"/>
      <c r="B76" s="282" t="s">
        <v>849</v>
      </c>
      <c r="C76" s="282"/>
      <c r="D76" s="282"/>
      <c r="E76" s="284"/>
      <c r="F76" s="285"/>
      <c r="G76" s="287"/>
      <c r="H76" s="285"/>
    </row>
    <row r="77" spans="1:8" ht="21.75" customHeight="1">
      <c r="A77" s="282"/>
      <c r="B77" s="282" t="s">
        <v>846</v>
      </c>
      <c r="C77" s="282"/>
      <c r="D77" s="282"/>
      <c r="E77" s="284"/>
      <c r="F77" s="285"/>
      <c r="G77" s="287"/>
      <c r="H77" s="285"/>
    </row>
    <row r="78" spans="1:8" ht="21.75" customHeight="1">
      <c r="A78" s="282"/>
      <c r="B78" s="282" t="s">
        <v>847</v>
      </c>
      <c r="C78" s="282"/>
      <c r="D78" s="282"/>
      <c r="E78" s="284"/>
      <c r="F78" s="285"/>
      <c r="G78" s="287"/>
      <c r="H78" s="285"/>
    </row>
    <row r="79" spans="1:8" ht="21.75" customHeight="1">
      <c r="A79" s="282"/>
      <c r="B79" s="282" t="s">
        <v>850</v>
      </c>
      <c r="C79" s="282"/>
      <c r="D79" s="282" t="s">
        <v>394</v>
      </c>
      <c r="E79" s="284"/>
      <c r="F79" s="285"/>
      <c r="G79" s="287"/>
      <c r="H79" s="285"/>
    </row>
    <row r="80" spans="1:8" ht="21.75" customHeight="1">
      <c r="A80" s="282"/>
      <c r="B80" s="282" t="s">
        <v>851</v>
      </c>
      <c r="C80" s="282"/>
      <c r="D80" s="282"/>
      <c r="E80" s="284"/>
      <c r="F80" s="285"/>
      <c r="G80" s="287"/>
      <c r="H80" s="285"/>
    </row>
    <row r="81" spans="1:8" ht="21.75" customHeight="1">
      <c r="A81" s="282"/>
      <c r="B81" s="282" t="s">
        <v>852</v>
      </c>
      <c r="C81" s="282"/>
      <c r="D81" s="282"/>
      <c r="E81" s="284"/>
      <c r="F81" s="285"/>
      <c r="G81" s="287"/>
      <c r="H81" s="285"/>
    </row>
    <row r="82" spans="1:8" ht="21.75" customHeight="1">
      <c r="A82" s="282"/>
      <c r="B82" s="282" t="s">
        <v>853</v>
      </c>
      <c r="C82" s="282"/>
      <c r="D82" s="282"/>
      <c r="E82" s="284"/>
      <c r="F82" s="285"/>
      <c r="G82" s="287"/>
      <c r="H82" s="285"/>
    </row>
    <row r="83" spans="1:8" ht="21.75" customHeight="1">
      <c r="A83" s="282"/>
      <c r="B83" s="282" t="s">
        <v>854</v>
      </c>
      <c r="C83" s="282"/>
      <c r="D83" s="282" t="s">
        <v>394</v>
      </c>
      <c r="E83" s="284"/>
      <c r="F83" s="285"/>
      <c r="G83" s="287"/>
      <c r="H83" s="285"/>
    </row>
    <row r="84" spans="1:8" ht="21.75" customHeight="1">
      <c r="A84" s="282"/>
      <c r="B84" s="282" t="s">
        <v>855</v>
      </c>
      <c r="C84" s="282"/>
      <c r="D84" s="282"/>
      <c r="E84" s="284"/>
      <c r="F84" s="285"/>
      <c r="G84" s="287"/>
      <c r="H84" s="285"/>
    </row>
    <row r="85" spans="1:8" ht="21.75" customHeight="1">
      <c r="A85" s="282"/>
      <c r="B85" s="282" t="s">
        <v>856</v>
      </c>
      <c r="C85" s="282"/>
      <c r="D85" s="282"/>
      <c r="E85" s="284"/>
      <c r="F85" s="285"/>
      <c r="G85" s="287"/>
      <c r="H85" s="285"/>
    </row>
    <row r="86" spans="1:8" ht="21.75" customHeight="1">
      <c r="A86" s="282"/>
      <c r="B86" s="282" t="s">
        <v>857</v>
      </c>
      <c r="C86" s="282"/>
      <c r="D86" s="282" t="s">
        <v>394</v>
      </c>
      <c r="E86" s="284"/>
      <c r="F86" s="285"/>
      <c r="G86" s="287"/>
      <c r="H86" s="285"/>
    </row>
    <row r="87" spans="1:8" ht="21.75" customHeight="1">
      <c r="A87" s="282"/>
      <c r="B87" s="282" t="s">
        <v>858</v>
      </c>
      <c r="C87" s="282"/>
      <c r="D87" s="282" t="s">
        <v>394</v>
      </c>
      <c r="E87" s="284"/>
      <c r="F87" s="285"/>
      <c r="G87" s="285"/>
      <c r="H87" s="285"/>
    </row>
    <row r="88" spans="1:8" ht="21.75" customHeight="1">
      <c r="A88" s="282"/>
      <c r="B88" s="375" t="s">
        <v>986</v>
      </c>
      <c r="C88" s="372">
        <f>20956*3</f>
        <v>62868</v>
      </c>
      <c r="D88" s="375"/>
      <c r="E88" s="376">
        <f>+C88</f>
        <v>62868</v>
      </c>
      <c r="F88" s="377" t="s">
        <v>859</v>
      </c>
      <c r="G88" s="378" t="s">
        <v>861</v>
      </c>
      <c r="H88" s="379" t="s">
        <v>790</v>
      </c>
    </row>
    <row r="89" spans="1:8" ht="21.75" customHeight="1">
      <c r="A89" s="282"/>
      <c r="B89" s="375" t="s">
        <v>860</v>
      </c>
      <c r="C89" s="372"/>
      <c r="D89" s="375"/>
      <c r="E89" s="376"/>
      <c r="F89" s="377"/>
      <c r="G89" s="380"/>
      <c r="H89" s="379"/>
    </row>
    <row r="90" spans="1:8" ht="21.75" customHeight="1">
      <c r="A90" s="282"/>
      <c r="B90" s="381" t="s">
        <v>987</v>
      </c>
      <c r="C90" s="382" t="s">
        <v>988</v>
      </c>
      <c r="D90" s="381" t="s">
        <v>989</v>
      </c>
      <c r="E90" s="382">
        <f>2433*3</f>
        <v>7299</v>
      </c>
      <c r="F90" s="379"/>
      <c r="G90" s="378"/>
      <c r="H90" s="379" t="s">
        <v>790</v>
      </c>
    </row>
    <row r="91" spans="1:8" ht="21.75" customHeight="1">
      <c r="A91" s="282"/>
      <c r="B91" s="381" t="s">
        <v>990</v>
      </c>
      <c r="C91" s="382" t="s">
        <v>991</v>
      </c>
      <c r="D91" s="381" t="s">
        <v>992</v>
      </c>
      <c r="E91" s="382">
        <f>3215*3</f>
        <v>9645</v>
      </c>
      <c r="F91" s="379"/>
      <c r="G91" s="378"/>
      <c r="H91" s="379" t="s">
        <v>862</v>
      </c>
    </row>
    <row r="92" spans="1:8" ht="21.75" customHeight="1">
      <c r="A92" s="282"/>
      <c r="B92" s="381" t="s">
        <v>993</v>
      </c>
      <c r="C92" s="382" t="s">
        <v>994</v>
      </c>
      <c r="D92" s="381" t="s">
        <v>995</v>
      </c>
      <c r="E92" s="382">
        <f>1986*3</f>
        <v>5958</v>
      </c>
      <c r="F92" s="379"/>
      <c r="G92" s="378"/>
      <c r="H92" s="379" t="s">
        <v>862</v>
      </c>
    </row>
    <row r="93" spans="1:8" ht="21.75" customHeight="1">
      <c r="A93" s="282"/>
      <c r="B93" s="381" t="s">
        <v>996</v>
      </c>
      <c r="C93" s="382" t="s">
        <v>997</v>
      </c>
      <c r="D93" s="381" t="s">
        <v>998</v>
      </c>
      <c r="E93" s="382">
        <f>922*3</f>
        <v>2766</v>
      </c>
      <c r="F93" s="379"/>
      <c r="G93" s="378"/>
      <c r="H93" s="379" t="s">
        <v>862</v>
      </c>
    </row>
    <row r="94" spans="1:8" ht="21.75" customHeight="1">
      <c r="A94" s="282"/>
      <c r="B94" s="381" t="s">
        <v>999</v>
      </c>
      <c r="C94" s="382" t="s">
        <v>1000</v>
      </c>
      <c r="D94" s="381" t="s">
        <v>1001</v>
      </c>
      <c r="E94" s="382">
        <f>4290*3</f>
        <v>12870</v>
      </c>
      <c r="F94" s="379"/>
      <c r="G94" s="378"/>
      <c r="H94" s="379" t="s">
        <v>862</v>
      </c>
    </row>
    <row r="95" spans="1:8" ht="21.75" customHeight="1">
      <c r="A95" s="282"/>
      <c r="B95" s="381" t="s">
        <v>1002</v>
      </c>
      <c r="C95" s="382" t="s">
        <v>1003</v>
      </c>
      <c r="D95" s="381" t="s">
        <v>1004</v>
      </c>
      <c r="E95" s="382">
        <f>8110*3</f>
        <v>24330</v>
      </c>
      <c r="F95" s="379"/>
      <c r="G95" s="378"/>
      <c r="H95" s="379"/>
    </row>
    <row r="96" spans="1:8" ht="21.75" customHeight="1">
      <c r="A96" s="282"/>
      <c r="B96" s="282" t="s">
        <v>1005</v>
      </c>
      <c r="C96" s="282"/>
      <c r="D96" s="282" t="s">
        <v>180</v>
      </c>
      <c r="E96" s="284"/>
      <c r="F96" s="285"/>
      <c r="G96" s="287" t="s">
        <v>807</v>
      </c>
      <c r="H96" s="285" t="s">
        <v>863</v>
      </c>
    </row>
    <row r="97" spans="1:8" ht="21.75" customHeight="1">
      <c r="A97" s="282"/>
      <c r="B97" s="282" t="s">
        <v>864</v>
      </c>
      <c r="C97" s="282"/>
      <c r="D97" s="282"/>
      <c r="E97" s="284"/>
      <c r="F97" s="285"/>
      <c r="G97" s="285"/>
      <c r="H97" s="285"/>
    </row>
    <row r="98" spans="1:8" ht="21.75" customHeight="1">
      <c r="A98" s="282"/>
      <c r="B98" s="282" t="s">
        <v>865</v>
      </c>
      <c r="C98" s="282"/>
      <c r="D98" s="282"/>
      <c r="E98" s="284"/>
      <c r="F98" s="285"/>
      <c r="G98" s="285"/>
      <c r="H98" s="285"/>
    </row>
    <row r="99" spans="1:8" ht="21.75" customHeight="1">
      <c r="A99" s="282"/>
      <c r="B99" s="371" t="s">
        <v>1006</v>
      </c>
      <c r="C99" s="282">
        <f>48*500</f>
        <v>24000</v>
      </c>
      <c r="D99" s="282"/>
      <c r="E99" s="372">
        <f>+C99</f>
        <v>24000</v>
      </c>
      <c r="F99" s="285" t="s">
        <v>7</v>
      </c>
      <c r="G99" s="285"/>
      <c r="H99" s="285"/>
    </row>
    <row r="100" spans="1:8" ht="21.75" customHeight="1">
      <c r="A100" s="282"/>
      <c r="B100" s="288" t="s">
        <v>987</v>
      </c>
      <c r="C100" s="282" t="s">
        <v>1007</v>
      </c>
      <c r="D100" s="288" t="s">
        <v>989</v>
      </c>
      <c r="E100" s="282">
        <f>5*500</f>
        <v>2500</v>
      </c>
      <c r="F100" s="285"/>
      <c r="G100" s="285"/>
      <c r="H100" s="285"/>
    </row>
    <row r="101" spans="1:8" ht="21.75" customHeight="1">
      <c r="A101" s="282"/>
      <c r="B101" s="288" t="s">
        <v>990</v>
      </c>
      <c r="C101" s="282" t="s">
        <v>1008</v>
      </c>
      <c r="D101" s="288" t="s">
        <v>992</v>
      </c>
      <c r="E101" s="282">
        <f>8*500</f>
        <v>4000</v>
      </c>
      <c r="F101" s="285"/>
      <c r="G101" s="285"/>
      <c r="H101" s="285"/>
    </row>
    <row r="102" spans="1:8" ht="21.75" customHeight="1">
      <c r="A102" s="282"/>
      <c r="B102" s="288" t="s">
        <v>993</v>
      </c>
      <c r="C102" s="282" t="s">
        <v>1007</v>
      </c>
      <c r="D102" s="288" t="s">
        <v>995</v>
      </c>
      <c r="E102" s="282">
        <f>5*500</f>
        <v>2500</v>
      </c>
      <c r="F102" s="285"/>
      <c r="G102" s="285"/>
      <c r="H102" s="285"/>
    </row>
    <row r="103" spans="1:8" ht="21.75" customHeight="1">
      <c r="A103" s="282"/>
      <c r="B103" s="288" t="s">
        <v>996</v>
      </c>
      <c r="C103" s="282" t="s">
        <v>1009</v>
      </c>
      <c r="D103" s="288" t="s">
        <v>1010</v>
      </c>
      <c r="E103" s="282">
        <f>2*500</f>
        <v>1000</v>
      </c>
      <c r="F103" s="285"/>
      <c r="G103" s="285"/>
      <c r="H103" s="285"/>
    </row>
    <row r="104" spans="1:8" ht="21.75" customHeight="1">
      <c r="A104" s="282"/>
      <c r="B104" s="288" t="s">
        <v>999</v>
      </c>
      <c r="C104" s="282" t="s">
        <v>1011</v>
      </c>
      <c r="D104" s="288" t="s">
        <v>1001</v>
      </c>
      <c r="E104" s="282">
        <f>10*500</f>
        <v>5000</v>
      </c>
      <c r="F104" s="285"/>
      <c r="G104" s="285"/>
      <c r="H104" s="285"/>
    </row>
    <row r="105" spans="1:8" ht="21.75" customHeight="1">
      <c r="A105" s="282"/>
      <c r="B105" s="288" t="s">
        <v>1002</v>
      </c>
      <c r="C105" s="282" t="s">
        <v>1012</v>
      </c>
      <c r="D105" s="288" t="s">
        <v>180</v>
      </c>
      <c r="E105" s="282">
        <f>18*500</f>
        <v>9000</v>
      </c>
      <c r="F105" s="285"/>
      <c r="G105" s="285"/>
      <c r="H105" s="285"/>
    </row>
    <row r="106" spans="1:8" ht="21.75" customHeight="1">
      <c r="A106" s="282"/>
      <c r="B106" s="286" t="s">
        <v>866</v>
      </c>
      <c r="C106" s="282"/>
      <c r="D106" s="282"/>
      <c r="E106" s="284"/>
      <c r="F106" s="285"/>
      <c r="G106" s="287" t="s">
        <v>807</v>
      </c>
      <c r="H106" s="285"/>
    </row>
    <row r="107" spans="1:8" ht="21.75" customHeight="1">
      <c r="A107" s="282"/>
      <c r="B107" s="282" t="s">
        <v>867</v>
      </c>
      <c r="C107" s="282"/>
      <c r="D107" s="282" t="s">
        <v>180</v>
      </c>
      <c r="E107" s="284"/>
      <c r="F107" s="285"/>
      <c r="G107" s="287"/>
      <c r="H107" s="285"/>
    </row>
    <row r="108" spans="1:8" ht="21.75" customHeight="1">
      <c r="A108" s="282"/>
      <c r="B108" s="282" t="s">
        <v>868</v>
      </c>
      <c r="C108" s="282"/>
      <c r="D108" s="282"/>
      <c r="E108" s="284"/>
      <c r="F108" s="285"/>
      <c r="G108" s="285"/>
      <c r="H108" s="285"/>
    </row>
    <row r="109" spans="1:8" ht="21.75" customHeight="1">
      <c r="A109" s="282"/>
      <c r="B109" s="282" t="s">
        <v>869</v>
      </c>
      <c r="C109" s="282"/>
      <c r="D109" s="282" t="s">
        <v>180</v>
      </c>
      <c r="E109" s="284"/>
      <c r="F109" s="285"/>
      <c r="G109" s="287" t="s">
        <v>861</v>
      </c>
      <c r="H109" s="285" t="s">
        <v>870</v>
      </c>
    </row>
    <row r="110" spans="1:8" ht="21.75" customHeight="1">
      <c r="A110" s="282"/>
      <c r="B110" s="282" t="s">
        <v>871</v>
      </c>
      <c r="C110" s="282"/>
      <c r="D110" s="282" t="s">
        <v>180</v>
      </c>
      <c r="E110" s="284"/>
      <c r="F110" s="285"/>
      <c r="G110" s="287" t="s">
        <v>807</v>
      </c>
      <c r="H110" s="285" t="s">
        <v>870</v>
      </c>
    </row>
    <row r="111" spans="1:8" ht="21.75" customHeight="1">
      <c r="A111" s="282"/>
      <c r="B111" s="286" t="s">
        <v>872</v>
      </c>
      <c r="C111" s="282"/>
      <c r="D111" s="282"/>
      <c r="E111" s="284"/>
      <c r="F111" s="285"/>
      <c r="G111" s="287"/>
      <c r="H111" s="285"/>
    </row>
    <row r="112" spans="1:8" ht="21.75" customHeight="1">
      <c r="A112" s="282"/>
      <c r="B112" s="288" t="s">
        <v>873</v>
      </c>
      <c r="C112" s="282" t="s">
        <v>874</v>
      </c>
      <c r="D112" s="282" t="s">
        <v>180</v>
      </c>
      <c r="E112" s="284"/>
      <c r="F112" s="285"/>
      <c r="G112" s="287" t="s">
        <v>807</v>
      </c>
      <c r="H112" s="285" t="s">
        <v>790</v>
      </c>
    </row>
    <row r="113" spans="1:8" ht="21.75" customHeight="1">
      <c r="A113" s="282"/>
      <c r="B113" s="282"/>
      <c r="C113" s="282" t="s">
        <v>875</v>
      </c>
      <c r="D113" s="282"/>
      <c r="E113" s="284"/>
      <c r="F113" s="285"/>
      <c r="G113" s="285"/>
      <c r="H113" s="285"/>
    </row>
    <row r="114" spans="1:8" ht="21.75" customHeight="1">
      <c r="A114" s="282"/>
      <c r="B114" s="282" t="s">
        <v>876</v>
      </c>
      <c r="C114" s="282" t="s">
        <v>874</v>
      </c>
      <c r="D114" s="282" t="s">
        <v>180</v>
      </c>
      <c r="E114" s="284"/>
      <c r="F114" s="285"/>
      <c r="G114" s="287" t="s">
        <v>807</v>
      </c>
      <c r="H114" s="285" t="s">
        <v>790</v>
      </c>
    </row>
    <row r="115" spans="1:8" ht="21.75" customHeight="1">
      <c r="A115" s="282"/>
      <c r="B115" s="282" t="s">
        <v>877</v>
      </c>
      <c r="C115" s="282" t="s">
        <v>875</v>
      </c>
      <c r="D115" s="282"/>
      <c r="E115" s="284"/>
      <c r="F115" s="285"/>
      <c r="G115" s="285"/>
      <c r="H115" s="285"/>
    </row>
    <row r="116" spans="1:8" ht="21.75" customHeight="1">
      <c r="A116" s="282"/>
      <c r="B116" s="282" t="s">
        <v>878</v>
      </c>
      <c r="C116" s="282" t="s">
        <v>874</v>
      </c>
      <c r="D116" s="282" t="s">
        <v>180</v>
      </c>
      <c r="E116" s="284"/>
      <c r="F116" s="285"/>
      <c r="G116" s="287" t="s">
        <v>807</v>
      </c>
      <c r="H116" s="285" t="s">
        <v>790</v>
      </c>
    </row>
    <row r="117" spans="1:8" ht="21.75" customHeight="1">
      <c r="A117" s="282"/>
      <c r="B117" s="282"/>
      <c r="C117" s="282" t="s">
        <v>875</v>
      </c>
      <c r="D117" s="282"/>
      <c r="E117" s="284"/>
      <c r="F117" s="285"/>
      <c r="G117" s="285"/>
      <c r="H117" s="285"/>
    </row>
    <row r="118" spans="1:8" ht="21.75" customHeight="1">
      <c r="A118" s="282"/>
      <c r="B118" s="282" t="s">
        <v>879</v>
      </c>
      <c r="C118" s="282"/>
      <c r="D118" s="282" t="s">
        <v>180</v>
      </c>
      <c r="E118" s="284"/>
      <c r="F118" s="285"/>
      <c r="G118" s="287" t="s">
        <v>807</v>
      </c>
      <c r="H118" s="285" t="s">
        <v>790</v>
      </c>
    </row>
    <row r="119" spans="1:8" ht="21.75" customHeight="1">
      <c r="A119" s="282"/>
      <c r="B119" s="282" t="s">
        <v>880</v>
      </c>
      <c r="C119" s="282"/>
      <c r="D119" s="282"/>
      <c r="E119" s="284"/>
      <c r="F119" s="285"/>
      <c r="G119" s="285"/>
      <c r="H119" s="285"/>
    </row>
    <row r="120" spans="1:8" ht="21.75" customHeight="1">
      <c r="A120" s="282"/>
      <c r="B120" s="286" t="s">
        <v>881</v>
      </c>
      <c r="C120" s="282"/>
      <c r="D120" s="282"/>
      <c r="E120" s="284"/>
      <c r="F120" s="285"/>
      <c r="G120" s="287"/>
      <c r="H120" s="285"/>
    </row>
    <row r="121" spans="1:8" ht="21.75" customHeight="1">
      <c r="A121" s="282"/>
      <c r="B121" s="282" t="s">
        <v>882</v>
      </c>
      <c r="C121" s="282" t="s">
        <v>874</v>
      </c>
      <c r="D121" s="282" t="s">
        <v>180</v>
      </c>
      <c r="E121" s="284"/>
      <c r="F121" s="285"/>
      <c r="G121" s="287" t="s">
        <v>807</v>
      </c>
      <c r="H121" s="285" t="s">
        <v>790</v>
      </c>
    </row>
    <row r="122" spans="1:8" ht="21.75" customHeight="1">
      <c r="A122" s="282"/>
      <c r="B122" s="282" t="s">
        <v>883</v>
      </c>
      <c r="C122" s="282" t="s">
        <v>875</v>
      </c>
      <c r="D122" s="282"/>
      <c r="E122" s="284"/>
      <c r="F122" s="285"/>
      <c r="G122" s="285" t="s">
        <v>884</v>
      </c>
      <c r="H122" s="285" t="s">
        <v>234</v>
      </c>
    </row>
    <row r="123" spans="1:8" ht="21.75" customHeight="1">
      <c r="A123" s="282"/>
      <c r="B123" s="282" t="s">
        <v>885</v>
      </c>
      <c r="C123" s="282"/>
      <c r="D123" s="282"/>
      <c r="E123" s="284"/>
      <c r="F123" s="285"/>
      <c r="G123" s="285" t="s">
        <v>886</v>
      </c>
      <c r="H123" s="285"/>
    </row>
    <row r="124" spans="1:8" ht="21.75" customHeight="1">
      <c r="A124" s="282"/>
      <c r="B124" s="282" t="s">
        <v>887</v>
      </c>
      <c r="C124" s="282"/>
      <c r="D124" s="282"/>
      <c r="E124" s="284"/>
      <c r="F124" s="285"/>
      <c r="G124" s="287"/>
      <c r="H124" s="285"/>
    </row>
    <row r="125" spans="1:8" ht="21.75" customHeight="1">
      <c r="A125" s="282"/>
      <c r="B125" s="282" t="s">
        <v>888</v>
      </c>
      <c r="C125" s="282"/>
      <c r="D125" s="282"/>
      <c r="E125" s="284"/>
      <c r="F125" s="285"/>
      <c r="G125" s="285"/>
      <c r="H125" s="285"/>
    </row>
    <row r="126" spans="1:8" ht="21.75" customHeight="1">
      <c r="A126" s="282"/>
      <c r="B126" s="288" t="s">
        <v>889</v>
      </c>
      <c r="C126" s="282"/>
      <c r="D126" s="282"/>
      <c r="E126" s="284"/>
      <c r="F126" s="285"/>
      <c r="G126" s="287"/>
      <c r="H126" s="285"/>
    </row>
    <row r="127" spans="1:8" ht="21.75" customHeight="1">
      <c r="A127" s="282"/>
      <c r="B127" s="288" t="s">
        <v>890</v>
      </c>
      <c r="C127" s="282"/>
      <c r="D127" s="282"/>
      <c r="E127" s="284"/>
      <c r="F127" s="285"/>
      <c r="G127" s="285"/>
      <c r="H127" s="285"/>
    </row>
    <row r="128" spans="1:8" ht="21.75" customHeight="1">
      <c r="A128" s="282"/>
      <c r="B128" s="288" t="s">
        <v>891</v>
      </c>
      <c r="C128" s="282"/>
      <c r="D128" s="282"/>
      <c r="E128" s="284"/>
      <c r="F128" s="285"/>
      <c r="G128" s="285"/>
      <c r="H128" s="285"/>
    </row>
    <row r="129" spans="1:8" ht="21.75" customHeight="1">
      <c r="A129" s="282"/>
      <c r="B129" s="282" t="s">
        <v>892</v>
      </c>
      <c r="C129" s="282"/>
      <c r="D129" s="282"/>
      <c r="E129" s="284"/>
      <c r="F129" s="285"/>
      <c r="G129" s="285"/>
      <c r="H129" s="285"/>
    </row>
    <row r="130" spans="1:8" ht="21.75" customHeight="1">
      <c r="A130" s="282"/>
      <c r="B130" s="282" t="s">
        <v>893</v>
      </c>
      <c r="C130" s="282"/>
      <c r="D130" s="282"/>
      <c r="E130" s="284"/>
      <c r="F130" s="285"/>
      <c r="G130" s="287"/>
      <c r="H130" s="285"/>
    </row>
    <row r="131" spans="1:8" ht="21.75" customHeight="1">
      <c r="A131" s="282"/>
      <c r="B131" s="282" t="s">
        <v>894</v>
      </c>
      <c r="C131" s="282"/>
      <c r="D131" s="282"/>
      <c r="E131" s="284"/>
      <c r="F131" s="285"/>
      <c r="G131" s="285"/>
      <c r="H131" s="285"/>
    </row>
    <row r="132" spans="1:8" ht="21.75" customHeight="1">
      <c r="A132" s="282"/>
      <c r="B132" s="282" t="s">
        <v>895</v>
      </c>
      <c r="C132" s="282"/>
      <c r="D132" s="282"/>
      <c r="E132" s="284"/>
      <c r="F132" s="285"/>
      <c r="G132" s="285"/>
      <c r="H132" s="285"/>
    </row>
    <row r="133" spans="1:8" ht="21.75" customHeight="1">
      <c r="A133" s="282"/>
      <c r="B133" s="282" t="s">
        <v>896</v>
      </c>
      <c r="C133" s="282"/>
      <c r="D133" s="282"/>
      <c r="E133" s="284"/>
      <c r="F133" s="285"/>
      <c r="G133" s="287"/>
      <c r="H133" s="285"/>
    </row>
    <row r="134" spans="1:8" ht="21.75" customHeight="1">
      <c r="A134" s="282"/>
      <c r="B134" s="282" t="s">
        <v>897</v>
      </c>
      <c r="C134" s="282"/>
      <c r="D134" s="282"/>
      <c r="E134" s="284"/>
      <c r="F134" s="285"/>
      <c r="G134" s="285"/>
      <c r="H134" s="285"/>
    </row>
    <row r="135" spans="1:8" ht="21.75" customHeight="1">
      <c r="A135" s="282"/>
      <c r="B135" s="282" t="s">
        <v>898</v>
      </c>
      <c r="C135" s="282"/>
      <c r="D135" s="282"/>
      <c r="E135" s="284"/>
      <c r="F135" s="285"/>
      <c r="G135" s="285"/>
      <c r="H135" s="285"/>
    </row>
    <row r="136" spans="1:8" ht="21.75" customHeight="1">
      <c r="A136" s="282"/>
      <c r="B136" s="282" t="s">
        <v>1050</v>
      </c>
      <c r="C136" s="282"/>
      <c r="D136" s="282" t="s">
        <v>180</v>
      </c>
      <c r="E136" s="301"/>
      <c r="F136" s="285"/>
      <c r="G136" s="285"/>
      <c r="H136" s="285"/>
    </row>
    <row r="137" spans="1:8" ht="21.75" customHeight="1">
      <c r="A137" s="282"/>
      <c r="B137" s="282" t="s">
        <v>899</v>
      </c>
      <c r="C137" s="302"/>
      <c r="D137" s="282"/>
      <c r="E137" s="284"/>
      <c r="F137" s="285"/>
      <c r="G137" s="287"/>
      <c r="H137" s="285"/>
    </row>
    <row r="138" spans="1:8" ht="21.75" customHeight="1">
      <c r="A138" s="282"/>
      <c r="B138" s="282" t="s">
        <v>900</v>
      </c>
      <c r="C138" s="282"/>
      <c r="D138" s="282"/>
      <c r="E138" s="284"/>
      <c r="F138" s="285"/>
      <c r="G138" s="285"/>
      <c r="H138" s="285"/>
    </row>
    <row r="139" spans="1:8" ht="21.75" customHeight="1">
      <c r="A139" s="282"/>
      <c r="B139" s="282" t="s">
        <v>901</v>
      </c>
      <c r="C139" s="282"/>
      <c r="D139" s="282"/>
      <c r="E139" s="284"/>
      <c r="F139" s="285"/>
      <c r="G139" s="285"/>
      <c r="H139" s="285"/>
    </row>
    <row r="140" spans="1:8" ht="21.75" customHeight="1">
      <c r="A140" s="282"/>
      <c r="B140" s="282" t="s">
        <v>902</v>
      </c>
      <c r="C140" s="282" t="s">
        <v>903</v>
      </c>
      <c r="D140" s="282"/>
      <c r="E140" s="284"/>
      <c r="F140" s="285"/>
      <c r="G140" s="287" t="s">
        <v>807</v>
      </c>
      <c r="H140" s="285" t="s">
        <v>790</v>
      </c>
    </row>
    <row r="141" spans="1:8" ht="21.75" customHeight="1">
      <c r="A141" s="282"/>
      <c r="B141" s="282"/>
      <c r="C141" s="282" t="s">
        <v>904</v>
      </c>
      <c r="D141" s="282"/>
      <c r="E141" s="284"/>
      <c r="F141" s="285"/>
      <c r="G141" s="285" t="s">
        <v>884</v>
      </c>
      <c r="H141" s="285" t="s">
        <v>800</v>
      </c>
    </row>
    <row r="142" spans="1:8" ht="21.75" customHeight="1">
      <c r="A142" s="282"/>
      <c r="B142" s="282"/>
      <c r="C142" s="282" t="s">
        <v>905</v>
      </c>
      <c r="D142" s="282"/>
      <c r="E142" s="284"/>
      <c r="F142" s="285"/>
      <c r="G142" s="285" t="s">
        <v>886</v>
      </c>
      <c r="H142" s="285" t="s">
        <v>906</v>
      </c>
    </row>
    <row r="143" spans="1:8" ht="21.75" customHeight="1">
      <c r="A143" s="282"/>
      <c r="B143" s="282"/>
      <c r="C143" s="282" t="s">
        <v>907</v>
      </c>
      <c r="D143" s="282"/>
      <c r="E143" s="284"/>
      <c r="F143" s="285"/>
      <c r="G143" s="285"/>
      <c r="H143" s="285"/>
    </row>
    <row r="144" spans="1:8" ht="21.75" customHeight="1">
      <c r="A144" s="282"/>
      <c r="B144" s="282" t="s">
        <v>908</v>
      </c>
      <c r="C144" s="282" t="s">
        <v>909</v>
      </c>
      <c r="D144" s="282" t="s">
        <v>180</v>
      </c>
      <c r="E144" s="284"/>
      <c r="F144" s="285"/>
      <c r="G144" s="287" t="s">
        <v>807</v>
      </c>
      <c r="H144" s="285" t="s">
        <v>910</v>
      </c>
    </row>
    <row r="145" spans="1:8" ht="21.75" customHeight="1">
      <c r="A145" s="282"/>
      <c r="B145" s="282" t="s">
        <v>911</v>
      </c>
      <c r="C145" s="282" t="s">
        <v>912</v>
      </c>
      <c r="D145" s="282"/>
      <c r="E145" s="284"/>
      <c r="F145" s="285"/>
      <c r="G145" s="285" t="s">
        <v>884</v>
      </c>
      <c r="H145" s="285" t="s">
        <v>790</v>
      </c>
    </row>
    <row r="146" spans="1:8" ht="21.75" customHeight="1">
      <c r="A146" s="282"/>
      <c r="B146" s="282" t="s">
        <v>913</v>
      </c>
      <c r="C146" s="282"/>
      <c r="D146" s="282"/>
      <c r="E146" s="284"/>
      <c r="F146" s="285"/>
      <c r="G146" s="285" t="s">
        <v>914</v>
      </c>
      <c r="H146" s="285" t="s">
        <v>828</v>
      </c>
    </row>
    <row r="147" spans="1:8" ht="21.75" customHeight="1">
      <c r="A147" s="282"/>
      <c r="B147" s="282" t="s">
        <v>915</v>
      </c>
      <c r="C147" s="282"/>
      <c r="D147" s="282"/>
      <c r="E147" s="284"/>
      <c r="F147" s="285"/>
      <c r="G147" s="285"/>
      <c r="H147" s="285" t="s">
        <v>812</v>
      </c>
    </row>
    <row r="148" spans="1:8" ht="21.75" customHeight="1">
      <c r="A148" s="282"/>
      <c r="B148" s="282" t="s">
        <v>916</v>
      </c>
      <c r="C148" s="282" t="s">
        <v>423</v>
      </c>
      <c r="D148" s="282" t="s">
        <v>180</v>
      </c>
      <c r="E148" s="284"/>
      <c r="F148" s="285"/>
      <c r="G148" s="287" t="s">
        <v>807</v>
      </c>
      <c r="H148" s="285" t="s">
        <v>790</v>
      </c>
    </row>
    <row r="149" spans="1:8" ht="21.75" customHeight="1">
      <c r="A149" s="282"/>
      <c r="B149" s="282" t="s">
        <v>917</v>
      </c>
      <c r="C149" s="282" t="s">
        <v>423</v>
      </c>
      <c r="D149" s="282"/>
      <c r="E149" s="284"/>
      <c r="F149" s="285"/>
      <c r="G149" s="285"/>
      <c r="H149" s="285"/>
    </row>
    <row r="150" spans="1:8" ht="21.75" customHeight="1">
      <c r="A150" s="282"/>
      <c r="B150" s="282" t="s">
        <v>918</v>
      </c>
      <c r="C150" s="282" t="s">
        <v>423</v>
      </c>
      <c r="D150" s="282"/>
      <c r="E150" s="284"/>
      <c r="F150" s="285"/>
      <c r="G150" s="285"/>
      <c r="H150" s="285"/>
    </row>
    <row r="151" spans="1:8" ht="21.75" customHeight="1">
      <c r="A151" s="282"/>
      <c r="B151" s="282" t="s">
        <v>919</v>
      </c>
      <c r="C151" s="282" t="s">
        <v>423</v>
      </c>
      <c r="D151" s="282"/>
      <c r="E151" s="284"/>
      <c r="F151" s="285"/>
      <c r="G151" s="285"/>
      <c r="H151" s="285"/>
    </row>
    <row r="152" spans="1:8" ht="21.75" customHeight="1">
      <c r="A152" s="282"/>
      <c r="B152" s="288" t="s">
        <v>920</v>
      </c>
      <c r="C152" s="282"/>
      <c r="D152" s="282"/>
      <c r="E152" s="284"/>
      <c r="F152" s="285"/>
      <c r="G152" s="287"/>
      <c r="H152" s="285"/>
    </row>
    <row r="153" spans="1:8" ht="21.75" customHeight="1">
      <c r="A153" s="282"/>
      <c r="B153" s="286" t="s">
        <v>921</v>
      </c>
      <c r="C153" s="282"/>
      <c r="D153" s="282"/>
      <c r="E153" s="284"/>
      <c r="F153" s="285"/>
      <c r="G153" s="287"/>
      <c r="H153" s="285"/>
    </row>
    <row r="154" spans="1:8" ht="21.75" customHeight="1">
      <c r="A154" s="282"/>
      <c r="B154" s="282" t="s">
        <v>922</v>
      </c>
      <c r="C154" s="282"/>
      <c r="D154" s="282" t="s">
        <v>180</v>
      </c>
      <c r="E154" s="284"/>
      <c r="F154" s="285"/>
      <c r="G154" s="287" t="s">
        <v>807</v>
      </c>
      <c r="H154" s="285" t="s">
        <v>790</v>
      </c>
    </row>
    <row r="155" spans="1:8" ht="21.75" customHeight="1">
      <c r="A155" s="282"/>
      <c r="B155" s="282" t="s">
        <v>923</v>
      </c>
      <c r="C155" s="282" t="s">
        <v>423</v>
      </c>
      <c r="D155" s="282"/>
      <c r="E155" s="284"/>
      <c r="F155" s="285"/>
      <c r="G155" s="282"/>
      <c r="H155" s="285"/>
    </row>
    <row r="156" spans="1:8" ht="21.75" customHeight="1">
      <c r="A156" s="282"/>
      <c r="B156" s="282" t="s">
        <v>924</v>
      </c>
      <c r="C156" s="282" t="s">
        <v>423</v>
      </c>
      <c r="D156" s="282"/>
      <c r="E156" s="284"/>
      <c r="F156" s="285"/>
      <c r="G156" s="285" t="s">
        <v>884</v>
      </c>
      <c r="H156" s="285"/>
    </row>
    <row r="157" spans="1:8" ht="21.75" customHeight="1">
      <c r="A157" s="282"/>
      <c r="B157" s="282" t="s">
        <v>925</v>
      </c>
      <c r="C157" s="282" t="s">
        <v>423</v>
      </c>
      <c r="D157" s="282"/>
      <c r="E157" s="284"/>
      <c r="F157" s="285"/>
      <c r="G157" s="285" t="s">
        <v>884</v>
      </c>
      <c r="H157" s="285"/>
    </row>
    <row r="158" spans="1:8" ht="21.75" customHeight="1">
      <c r="A158" s="282"/>
      <c r="B158" s="282" t="s">
        <v>926</v>
      </c>
      <c r="C158" s="282" t="s">
        <v>423</v>
      </c>
      <c r="D158" s="282"/>
      <c r="E158" s="284"/>
      <c r="F158" s="285"/>
      <c r="G158" s="285" t="s">
        <v>884</v>
      </c>
      <c r="H158" s="285"/>
    </row>
    <row r="159" spans="1:8" ht="21.75" customHeight="1">
      <c r="A159" s="282"/>
      <c r="B159" s="282" t="s">
        <v>927</v>
      </c>
      <c r="C159" s="282" t="s">
        <v>423</v>
      </c>
      <c r="D159" s="282"/>
      <c r="E159" s="284"/>
      <c r="F159" s="285"/>
      <c r="G159" s="285" t="s">
        <v>884</v>
      </c>
      <c r="H159" s="285"/>
    </row>
    <row r="160" spans="1:8" ht="21.75" customHeight="1">
      <c r="A160" s="282"/>
      <c r="B160" s="282" t="s">
        <v>928</v>
      </c>
      <c r="C160" s="282"/>
      <c r="D160" s="282"/>
      <c r="E160" s="284"/>
      <c r="F160" s="285"/>
      <c r="G160" s="285"/>
      <c r="H160" s="285"/>
    </row>
    <row r="161" spans="1:8" ht="21.75" customHeight="1">
      <c r="A161" s="282"/>
      <c r="B161" s="282" t="s">
        <v>929</v>
      </c>
      <c r="C161" s="282" t="s">
        <v>423</v>
      </c>
      <c r="D161" s="282" t="s">
        <v>394</v>
      </c>
      <c r="E161" s="284"/>
      <c r="F161" s="285"/>
      <c r="G161" s="282"/>
      <c r="H161" s="282" t="s">
        <v>394</v>
      </c>
    </row>
    <row r="162" spans="1:8" ht="21.75" customHeight="1">
      <c r="A162" s="282"/>
      <c r="B162" s="282" t="s">
        <v>930</v>
      </c>
      <c r="C162" s="282" t="s">
        <v>423</v>
      </c>
      <c r="D162" s="282" t="s">
        <v>394</v>
      </c>
      <c r="E162" s="284"/>
      <c r="F162" s="285"/>
      <c r="G162" s="282"/>
      <c r="H162" s="282" t="s">
        <v>394</v>
      </c>
    </row>
    <row r="163" spans="1:8" ht="21.75" customHeight="1">
      <c r="A163" s="303"/>
      <c r="B163" s="282" t="s">
        <v>931</v>
      </c>
      <c r="C163" s="282" t="s">
        <v>423</v>
      </c>
      <c r="D163" s="282" t="s">
        <v>394</v>
      </c>
      <c r="E163" s="284"/>
      <c r="F163" s="285"/>
      <c r="G163" s="282"/>
      <c r="H163" s="282" t="s">
        <v>394</v>
      </c>
    </row>
    <row r="164" spans="1:8" ht="21.75" customHeight="1">
      <c r="A164" s="303"/>
      <c r="B164" s="303" t="s">
        <v>932</v>
      </c>
      <c r="C164" s="303"/>
      <c r="D164" s="303"/>
      <c r="E164" s="304"/>
      <c r="F164" s="305"/>
      <c r="G164" s="303"/>
      <c r="H164" s="303"/>
    </row>
    <row r="165" spans="1:8" ht="21.75" customHeight="1">
      <c r="A165" s="303"/>
      <c r="B165" s="303" t="s">
        <v>933</v>
      </c>
      <c r="C165" s="303"/>
      <c r="D165" s="303"/>
      <c r="E165" s="304"/>
      <c r="F165" s="305"/>
      <c r="G165" s="303"/>
      <c r="H165" s="303"/>
    </row>
    <row r="166" spans="1:8" ht="21.75" customHeight="1">
      <c r="A166" s="303"/>
      <c r="B166" s="303" t="s">
        <v>934</v>
      </c>
      <c r="C166" s="303"/>
      <c r="D166" s="303"/>
      <c r="E166" s="304"/>
      <c r="F166" s="305"/>
      <c r="G166" s="303"/>
      <c r="H166" s="303"/>
    </row>
    <row r="167" spans="1:8" ht="21.75" customHeight="1">
      <c r="A167" s="303"/>
      <c r="B167" s="303" t="s">
        <v>935</v>
      </c>
      <c r="C167" s="303"/>
      <c r="D167" s="303"/>
      <c r="E167" s="304"/>
      <c r="F167" s="305"/>
      <c r="G167" s="303"/>
      <c r="H167" s="303"/>
    </row>
    <row r="168" spans="1:8" ht="21.75" customHeight="1">
      <c r="A168" s="303"/>
      <c r="B168" s="303" t="s">
        <v>936</v>
      </c>
      <c r="C168" s="303"/>
      <c r="D168" s="282"/>
      <c r="E168" s="304"/>
      <c r="F168" s="305"/>
      <c r="G168" s="303"/>
      <c r="H168" s="282" t="s">
        <v>394</v>
      </c>
    </row>
    <row r="169" spans="1:8" ht="21.75" customHeight="1">
      <c r="A169" s="303"/>
      <c r="B169" s="303" t="s">
        <v>937</v>
      </c>
      <c r="C169" s="303" t="s">
        <v>938</v>
      </c>
      <c r="D169" s="282" t="s">
        <v>394</v>
      </c>
      <c r="E169" s="304"/>
      <c r="F169" s="305"/>
      <c r="G169" s="303"/>
      <c r="H169" s="303"/>
    </row>
    <row r="170" spans="1:8" ht="21.75" customHeight="1">
      <c r="A170" s="303"/>
      <c r="B170" s="306" t="s">
        <v>1051</v>
      </c>
      <c r="C170" s="306" t="s">
        <v>939</v>
      </c>
      <c r="D170" s="289" t="s">
        <v>394</v>
      </c>
      <c r="E170" s="307"/>
      <c r="F170" s="308"/>
      <c r="G170" s="306"/>
      <c r="H170" s="306"/>
    </row>
    <row r="171" spans="1:8" ht="21.75" customHeight="1">
      <c r="A171" s="303"/>
      <c r="B171" s="303" t="s">
        <v>1052</v>
      </c>
      <c r="C171" s="303"/>
      <c r="D171" s="303"/>
      <c r="E171" s="304"/>
      <c r="F171" s="305"/>
      <c r="G171" s="303"/>
      <c r="H171" s="303"/>
    </row>
    <row r="172" spans="1:8" ht="21.75" customHeight="1">
      <c r="A172" s="303"/>
      <c r="B172" s="303" t="s">
        <v>1013</v>
      </c>
      <c r="C172" s="303"/>
      <c r="D172" s="303" t="s">
        <v>1014</v>
      </c>
      <c r="E172" s="309">
        <f>15000*11</f>
        <v>165000</v>
      </c>
      <c r="F172" s="305" t="s">
        <v>7</v>
      </c>
      <c r="G172" s="303"/>
      <c r="H172" s="303"/>
    </row>
    <row r="173" spans="1:8" ht="21.75" customHeight="1">
      <c r="A173" s="303"/>
      <c r="B173" s="374" t="s">
        <v>1015</v>
      </c>
      <c r="C173" s="303"/>
      <c r="D173" s="303"/>
      <c r="E173" s="373">
        <f>88*500</f>
        <v>44000</v>
      </c>
      <c r="F173" s="305" t="s">
        <v>7</v>
      </c>
      <c r="G173" s="303"/>
      <c r="H173" s="303" t="s">
        <v>1016</v>
      </c>
    </row>
    <row r="174" spans="1:8" ht="21.75" customHeight="1">
      <c r="A174" s="303"/>
      <c r="B174" s="374" t="s">
        <v>1017</v>
      </c>
      <c r="C174" s="303"/>
      <c r="D174" s="303"/>
      <c r="E174" s="304"/>
      <c r="F174" s="305"/>
      <c r="G174" s="303"/>
      <c r="H174" s="303"/>
    </row>
    <row r="175" spans="1:8" ht="21.75" customHeight="1">
      <c r="A175" s="303"/>
      <c r="B175" s="310"/>
      <c r="C175" s="303"/>
      <c r="D175" s="303"/>
      <c r="E175" s="304"/>
      <c r="F175" s="305"/>
      <c r="G175" s="303"/>
      <c r="H175" s="303"/>
    </row>
    <row r="176" spans="1:8" ht="21.75" customHeight="1">
      <c r="A176" s="349" t="s">
        <v>6</v>
      </c>
      <c r="B176" s="350"/>
      <c r="C176" s="350"/>
      <c r="D176" s="350"/>
      <c r="E176" s="311">
        <f>+E51+E88+E99+E136+E170+E172+E173</f>
        <v>1929253</v>
      </c>
      <c r="F176" s="312" t="s">
        <v>7</v>
      </c>
      <c r="G176" s="313"/>
      <c r="H176" s="313"/>
    </row>
    <row r="177" spans="2:5" ht="21.75" customHeight="1">
      <c r="B177" s="273"/>
      <c r="E177" s="270"/>
    </row>
    <row r="178" spans="2:5" ht="21.75" customHeight="1">
      <c r="B178" s="273"/>
      <c r="E178" s="270"/>
    </row>
    <row r="179" spans="2:5" ht="21.75" customHeight="1">
      <c r="B179" s="273"/>
      <c r="E179" s="270"/>
    </row>
    <row r="180" spans="2:5" ht="21.75" customHeight="1">
      <c r="B180" s="273"/>
      <c r="E180" s="270"/>
    </row>
    <row r="181" spans="2:5" ht="21.75" customHeight="1">
      <c r="B181" s="273"/>
      <c r="E181" s="270"/>
    </row>
    <row r="182" spans="2:5" ht="21.75" customHeight="1">
      <c r="B182" s="273"/>
      <c r="E182" s="270"/>
    </row>
    <row r="183" spans="2:5" ht="21.75" customHeight="1">
      <c r="B183" s="273"/>
      <c r="E183" s="270"/>
    </row>
    <row r="184" spans="2:5" ht="21.75" customHeight="1">
      <c r="B184" s="273"/>
      <c r="E184" s="270"/>
    </row>
    <row r="185" spans="2:5" ht="21.75" customHeight="1">
      <c r="B185" s="273"/>
      <c r="E185" s="270"/>
    </row>
    <row r="186" spans="2:5" ht="21.75" customHeight="1">
      <c r="B186" s="273"/>
      <c r="E186" s="270"/>
    </row>
    <row r="187" spans="2:5" ht="21.75" customHeight="1">
      <c r="B187" s="273"/>
      <c r="E187" s="270"/>
    </row>
    <row r="188" spans="2:5" ht="21.75" customHeight="1">
      <c r="B188" s="273"/>
      <c r="E188" s="270"/>
    </row>
    <row r="189" spans="2:5" ht="21.75" customHeight="1">
      <c r="B189" s="273"/>
      <c r="E189" s="270"/>
    </row>
    <row r="190" spans="2:5" ht="21.75" customHeight="1">
      <c r="B190" s="273"/>
      <c r="E190" s="270"/>
    </row>
    <row r="191" spans="2:5" ht="21.75" customHeight="1">
      <c r="B191" s="273"/>
      <c r="E191" s="270"/>
    </row>
    <row r="192" spans="2:5" ht="21.75" customHeight="1">
      <c r="B192" s="273"/>
      <c r="E192" s="270"/>
    </row>
    <row r="193" spans="2:5" ht="21.75" customHeight="1">
      <c r="B193" s="273"/>
      <c r="E193" s="270"/>
    </row>
    <row r="194" spans="2:5" ht="21.75" customHeight="1">
      <c r="B194" s="273"/>
      <c r="E194" s="270"/>
    </row>
    <row r="195" spans="2:5" ht="21.75" customHeight="1">
      <c r="B195" s="273"/>
      <c r="E195" s="270"/>
    </row>
    <row r="196" spans="2:5" ht="21.75" customHeight="1">
      <c r="B196" s="273"/>
      <c r="E196" s="270"/>
    </row>
    <row r="197" spans="2:5" ht="21.75" customHeight="1">
      <c r="B197" s="273"/>
      <c r="E197" s="270"/>
    </row>
    <row r="198" spans="2:5" ht="21.75" customHeight="1">
      <c r="B198" s="273"/>
      <c r="E198" s="270"/>
    </row>
    <row r="199" spans="2:5" ht="21.75" customHeight="1">
      <c r="B199" s="273"/>
      <c r="E199" s="270"/>
    </row>
    <row r="200" spans="2:5" ht="21.75" customHeight="1">
      <c r="B200" s="273"/>
      <c r="E200" s="270"/>
    </row>
    <row r="201" spans="2:5" ht="21.75" customHeight="1">
      <c r="B201" s="273"/>
      <c r="E201" s="270"/>
    </row>
    <row r="202" spans="2:5" ht="21.75" customHeight="1">
      <c r="B202" s="273"/>
      <c r="E202" s="270"/>
    </row>
    <row r="203" spans="2:5" ht="21.75" customHeight="1">
      <c r="B203" s="273"/>
      <c r="E203" s="270"/>
    </row>
    <row r="204" spans="2:5" ht="21.75" customHeight="1">
      <c r="B204" s="273"/>
      <c r="E204" s="270"/>
    </row>
    <row r="205" spans="2:5" ht="21.75" customHeight="1">
      <c r="B205" s="273"/>
      <c r="E205" s="270"/>
    </row>
    <row r="206" spans="2:5" ht="21.75" customHeight="1">
      <c r="B206" s="273"/>
      <c r="E206" s="270"/>
    </row>
    <row r="207" spans="2:5" ht="21.75" customHeight="1">
      <c r="B207" s="273"/>
      <c r="E207" s="270"/>
    </row>
    <row r="208" spans="2:5" ht="21.75" customHeight="1">
      <c r="B208" s="273"/>
      <c r="E208" s="270"/>
    </row>
    <row r="209" spans="2:5" ht="21.75" customHeight="1">
      <c r="B209" s="273"/>
      <c r="E209" s="270"/>
    </row>
    <row r="210" spans="2:5" ht="21.75" customHeight="1">
      <c r="B210" s="273"/>
      <c r="E210" s="270"/>
    </row>
    <row r="211" spans="2:5" ht="21.75" customHeight="1">
      <c r="B211" s="273"/>
      <c r="E211" s="270"/>
    </row>
    <row r="212" spans="2:5" ht="21.75" customHeight="1">
      <c r="B212" s="273"/>
      <c r="E212" s="270"/>
    </row>
    <row r="213" spans="2:5" ht="21.75" customHeight="1">
      <c r="B213" s="273"/>
      <c r="E213" s="270"/>
    </row>
    <row r="214" spans="2:5" ht="21.75" customHeight="1">
      <c r="B214" s="273"/>
      <c r="E214" s="270"/>
    </row>
    <row r="215" spans="2:5" ht="21.75" customHeight="1">
      <c r="B215" s="273"/>
      <c r="E215" s="270"/>
    </row>
    <row r="216" spans="2:5" ht="21.75" customHeight="1">
      <c r="B216" s="273"/>
      <c r="E216" s="270"/>
    </row>
    <row r="217" spans="2:5" ht="21.75" customHeight="1">
      <c r="B217" s="273"/>
      <c r="E217" s="270"/>
    </row>
    <row r="218" spans="2:5" ht="21.75" customHeight="1">
      <c r="B218" s="273"/>
      <c r="E218" s="270"/>
    </row>
    <row r="219" spans="2:5" ht="21.75" customHeight="1">
      <c r="B219" s="273"/>
      <c r="E219" s="270"/>
    </row>
    <row r="220" spans="2:5" ht="21.75" customHeight="1">
      <c r="B220" s="273"/>
      <c r="E220" s="270"/>
    </row>
    <row r="221" spans="2:5" ht="21.75" customHeight="1">
      <c r="B221" s="273"/>
      <c r="E221" s="270"/>
    </row>
    <row r="222" spans="2:5" ht="21.75" customHeight="1">
      <c r="B222" s="273"/>
      <c r="E222" s="270"/>
    </row>
    <row r="223" spans="2:5" ht="21.75" customHeight="1">
      <c r="B223" s="273"/>
      <c r="E223" s="270"/>
    </row>
    <row r="224" spans="2:5" ht="21.75" customHeight="1">
      <c r="B224" s="273"/>
      <c r="E224" s="270"/>
    </row>
    <row r="225" spans="2:5" ht="21.75" customHeight="1">
      <c r="B225" s="273"/>
      <c r="E225" s="270"/>
    </row>
    <row r="226" spans="2:5" ht="21.75" customHeight="1">
      <c r="B226" s="273"/>
      <c r="E226" s="270"/>
    </row>
    <row r="227" spans="2:5" ht="21.75" customHeight="1">
      <c r="B227" s="273"/>
      <c r="E227" s="270"/>
    </row>
    <row r="228" spans="2:5" ht="21.75" customHeight="1">
      <c r="B228" s="273"/>
      <c r="E228" s="270"/>
    </row>
    <row r="229" spans="2:5" ht="21.75" customHeight="1">
      <c r="B229" s="273"/>
      <c r="E229" s="270"/>
    </row>
    <row r="230" spans="2:5" ht="21.75" customHeight="1">
      <c r="B230" s="273"/>
      <c r="E230" s="270"/>
    </row>
    <row r="231" spans="2:5" ht="21.75" customHeight="1">
      <c r="E231" s="270"/>
    </row>
    <row r="232" spans="2:5" ht="21.75" customHeight="1">
      <c r="E232" s="270"/>
    </row>
    <row r="233" spans="2:5" ht="21.75" customHeight="1">
      <c r="E233" s="270"/>
    </row>
    <row r="234" spans="2:5" ht="21.75" customHeight="1">
      <c r="E234" s="270"/>
    </row>
    <row r="235" spans="2:5" ht="21.75" customHeight="1">
      <c r="E235" s="270"/>
    </row>
    <row r="236" spans="2:5" ht="21.75" customHeight="1">
      <c r="E236" s="270"/>
    </row>
    <row r="237" spans="2:5" ht="21.75" customHeight="1">
      <c r="E237" s="270"/>
    </row>
    <row r="238" spans="2:5" ht="21.75" customHeight="1">
      <c r="E238" s="270"/>
    </row>
    <row r="239" spans="2:5" ht="21.75" customHeight="1">
      <c r="E239" s="270"/>
    </row>
    <row r="240" spans="2:5" ht="21.75" customHeight="1">
      <c r="E240" s="270"/>
    </row>
    <row r="241" spans="5:5" ht="21.75" customHeight="1">
      <c r="E241" s="270"/>
    </row>
    <row r="242" spans="5:5" ht="21.75" customHeight="1">
      <c r="E242" s="270"/>
    </row>
    <row r="243" spans="5:5" ht="21.75" customHeight="1">
      <c r="E243" s="270"/>
    </row>
    <row r="244" spans="5:5" ht="21.75" customHeight="1">
      <c r="E244" s="270"/>
    </row>
    <row r="245" spans="5:5" ht="21.75" customHeight="1">
      <c r="E245" s="270"/>
    </row>
    <row r="246" spans="5:5" ht="21.75" customHeight="1">
      <c r="E246" s="270"/>
    </row>
    <row r="247" spans="5:5" ht="21.75" customHeight="1">
      <c r="E247" s="270"/>
    </row>
    <row r="248" spans="5:5" ht="21.75" customHeight="1">
      <c r="E248" s="270"/>
    </row>
    <row r="249" spans="5:5" ht="21.75" customHeight="1">
      <c r="E249" s="270"/>
    </row>
    <row r="250" spans="5:5" ht="21.75" customHeight="1">
      <c r="E250" s="270"/>
    </row>
    <row r="251" spans="5:5" ht="21.75" customHeight="1">
      <c r="E251" s="270"/>
    </row>
    <row r="252" spans="5:5" ht="21.75" customHeight="1">
      <c r="E252" s="270"/>
    </row>
    <row r="253" spans="5:5" ht="21.75" customHeight="1">
      <c r="E253" s="270"/>
    </row>
    <row r="254" spans="5:5" ht="21.75" customHeight="1">
      <c r="E254" s="270"/>
    </row>
    <row r="255" spans="5:5" ht="21.75" customHeight="1">
      <c r="E255" s="270"/>
    </row>
    <row r="256" spans="5:5" ht="21.75" customHeight="1">
      <c r="E256" s="270"/>
    </row>
    <row r="257" spans="5:5" ht="21.75" customHeight="1">
      <c r="E257" s="270"/>
    </row>
    <row r="258" spans="5:5" ht="21.75" customHeight="1">
      <c r="E258" s="270"/>
    </row>
    <row r="259" spans="5:5" ht="21.75" customHeight="1">
      <c r="E259" s="270"/>
    </row>
    <row r="260" spans="5:5" ht="21.75" customHeight="1">
      <c r="E260" s="270"/>
    </row>
    <row r="261" spans="5:5" ht="21.75" customHeight="1">
      <c r="E261" s="270"/>
    </row>
    <row r="262" spans="5:5" ht="21.75" customHeight="1">
      <c r="E262" s="270"/>
    </row>
    <row r="263" spans="5:5" ht="21.75" customHeight="1">
      <c r="E263" s="270"/>
    </row>
    <row r="264" spans="5:5" ht="21.75" customHeight="1">
      <c r="E264" s="270"/>
    </row>
    <row r="265" spans="5:5" ht="21.75" customHeight="1">
      <c r="E265" s="270"/>
    </row>
    <row r="266" spans="5:5" ht="21.75" customHeight="1">
      <c r="E266" s="270"/>
    </row>
    <row r="267" spans="5:5" ht="21.75" customHeight="1">
      <c r="E267" s="270"/>
    </row>
    <row r="268" spans="5:5" ht="21.75" customHeight="1">
      <c r="E268" s="270"/>
    </row>
    <row r="269" spans="5:5" ht="21.75" customHeight="1">
      <c r="E269" s="270"/>
    </row>
    <row r="270" spans="5:5" ht="21.75" customHeight="1">
      <c r="E270" s="270"/>
    </row>
    <row r="271" spans="5:5" ht="21.75" customHeight="1">
      <c r="E271" s="270"/>
    </row>
    <row r="272" spans="5:5" ht="21.75" customHeight="1">
      <c r="E272" s="270"/>
    </row>
    <row r="273" spans="5:5" ht="21.75" customHeight="1">
      <c r="E273" s="270"/>
    </row>
    <row r="274" spans="5:5" ht="21.75" customHeight="1">
      <c r="E274" s="270"/>
    </row>
    <row r="275" spans="5:5" ht="21.75" customHeight="1">
      <c r="E275" s="270"/>
    </row>
    <row r="276" spans="5:5" ht="21.75" customHeight="1">
      <c r="E276" s="270"/>
    </row>
    <row r="277" spans="5:5" ht="21.75" customHeight="1">
      <c r="E277" s="270"/>
    </row>
    <row r="278" spans="5:5" ht="21.75" customHeight="1">
      <c r="E278" s="270"/>
    </row>
    <row r="279" spans="5:5" ht="21.75" customHeight="1">
      <c r="E279" s="270"/>
    </row>
    <row r="280" spans="5:5" ht="21.75" customHeight="1">
      <c r="E280" s="270"/>
    </row>
    <row r="281" spans="5:5" ht="21.75" customHeight="1">
      <c r="E281" s="270"/>
    </row>
    <row r="282" spans="5:5" ht="21.75" customHeight="1">
      <c r="E282" s="270"/>
    </row>
    <row r="283" spans="5:5" ht="21.75" customHeight="1">
      <c r="E283" s="270"/>
    </row>
    <row r="284" spans="5:5" ht="21.75" customHeight="1">
      <c r="E284" s="270"/>
    </row>
    <row r="285" spans="5:5" ht="21.75" customHeight="1">
      <c r="E285" s="270"/>
    </row>
    <row r="286" spans="5:5" ht="21.75" customHeight="1">
      <c r="E286" s="270"/>
    </row>
    <row r="287" spans="5:5" ht="21.75" customHeight="1">
      <c r="E287" s="270"/>
    </row>
    <row r="288" spans="5:5" ht="21.75" customHeight="1">
      <c r="E288" s="270"/>
    </row>
    <row r="289" spans="5:5" ht="21.75" customHeight="1">
      <c r="E289" s="270"/>
    </row>
    <row r="290" spans="5:5" ht="21.75" customHeight="1">
      <c r="E290" s="270"/>
    </row>
    <row r="291" spans="5:5" ht="21.75" customHeight="1">
      <c r="E291" s="270"/>
    </row>
    <row r="292" spans="5:5" ht="21.75" customHeight="1">
      <c r="E292" s="270"/>
    </row>
    <row r="293" spans="5:5" ht="21.75" customHeight="1">
      <c r="E293" s="270"/>
    </row>
    <row r="294" spans="5:5" ht="21.75" customHeight="1">
      <c r="E294" s="270"/>
    </row>
    <row r="295" spans="5:5" ht="21.75" customHeight="1">
      <c r="E295" s="270"/>
    </row>
    <row r="296" spans="5:5" ht="21.75" customHeight="1">
      <c r="E296" s="270"/>
    </row>
    <row r="297" spans="5:5" ht="21.75" customHeight="1">
      <c r="E297" s="270"/>
    </row>
    <row r="298" spans="5:5" ht="21.75" customHeight="1">
      <c r="E298" s="270"/>
    </row>
    <row r="299" spans="5:5" ht="21.75" customHeight="1">
      <c r="E299" s="270"/>
    </row>
    <row r="300" spans="5:5" ht="21.75" customHeight="1">
      <c r="E300" s="270"/>
    </row>
    <row r="301" spans="5:5" ht="21.75" customHeight="1">
      <c r="E301" s="270"/>
    </row>
    <row r="302" spans="5:5" ht="21.75" customHeight="1">
      <c r="E302" s="270"/>
    </row>
    <row r="303" spans="5:5" ht="21.75" customHeight="1">
      <c r="E303" s="270"/>
    </row>
    <row r="304" spans="5:5" ht="21.75" customHeight="1">
      <c r="E304" s="270"/>
    </row>
    <row r="305" spans="5:5" ht="21.75" customHeight="1">
      <c r="E305" s="270"/>
    </row>
    <row r="306" spans="5:5" ht="21.75" customHeight="1">
      <c r="E306" s="270"/>
    </row>
    <row r="307" spans="5:5" ht="21.75" customHeight="1">
      <c r="E307" s="270"/>
    </row>
    <row r="308" spans="5:5" ht="21.75" customHeight="1">
      <c r="E308" s="270"/>
    </row>
    <row r="309" spans="5:5" ht="21.75" customHeight="1">
      <c r="E309" s="270"/>
    </row>
    <row r="310" spans="5:5" ht="21.75" customHeight="1">
      <c r="E310" s="270"/>
    </row>
    <row r="311" spans="5:5" ht="21.75" customHeight="1">
      <c r="E311" s="270"/>
    </row>
    <row r="312" spans="5:5" ht="21.75" customHeight="1">
      <c r="E312" s="270"/>
    </row>
    <row r="313" spans="5:5" ht="21.75" customHeight="1">
      <c r="E313" s="270"/>
    </row>
    <row r="314" spans="5:5" ht="21.75" customHeight="1">
      <c r="E314" s="270"/>
    </row>
    <row r="315" spans="5:5" ht="21.75" customHeight="1">
      <c r="E315" s="270"/>
    </row>
    <row r="316" spans="5:5" ht="21.75" customHeight="1">
      <c r="E316" s="270"/>
    </row>
    <row r="317" spans="5:5" ht="21.75" customHeight="1">
      <c r="E317" s="270"/>
    </row>
    <row r="318" spans="5:5" ht="21.75" customHeight="1">
      <c r="E318" s="270"/>
    </row>
    <row r="319" spans="5:5" ht="21.75" customHeight="1">
      <c r="E319" s="270"/>
    </row>
    <row r="320" spans="5:5" ht="21.75" customHeight="1">
      <c r="E320" s="270"/>
    </row>
    <row r="321" spans="5:5" ht="21.75" customHeight="1">
      <c r="E321" s="270"/>
    </row>
    <row r="322" spans="5:5" ht="21.75" customHeight="1">
      <c r="E322" s="270"/>
    </row>
    <row r="323" spans="5:5" ht="21.75" customHeight="1">
      <c r="E323" s="270"/>
    </row>
    <row r="324" spans="5:5" ht="21.75" customHeight="1">
      <c r="E324" s="270"/>
    </row>
    <row r="325" spans="5:5" ht="21.75" customHeight="1">
      <c r="E325" s="270"/>
    </row>
    <row r="326" spans="5:5" ht="21.75" customHeight="1">
      <c r="E326" s="270"/>
    </row>
    <row r="327" spans="5:5" ht="21.75" customHeight="1">
      <c r="E327" s="270"/>
    </row>
    <row r="328" spans="5:5" ht="21.75" customHeight="1">
      <c r="E328" s="270"/>
    </row>
    <row r="329" spans="5:5" ht="21.75" customHeight="1">
      <c r="E329" s="270"/>
    </row>
    <row r="330" spans="5:5" ht="21.75" customHeight="1">
      <c r="E330" s="270"/>
    </row>
    <row r="331" spans="5:5" ht="21.75" customHeight="1">
      <c r="E331" s="270"/>
    </row>
    <row r="332" spans="5:5" ht="21.75" customHeight="1">
      <c r="E332" s="270"/>
    </row>
    <row r="333" spans="5:5" ht="21.75" customHeight="1">
      <c r="E333" s="270"/>
    </row>
    <row r="334" spans="5:5" ht="21.75" customHeight="1">
      <c r="E334" s="270"/>
    </row>
    <row r="335" spans="5:5" ht="21.75" customHeight="1">
      <c r="E335" s="270"/>
    </row>
    <row r="336" spans="5:5" ht="21.75" customHeight="1">
      <c r="E336" s="270"/>
    </row>
    <row r="337" spans="5:5" ht="21.75" customHeight="1">
      <c r="E337" s="270"/>
    </row>
    <row r="338" spans="5:5" ht="21.75" customHeight="1">
      <c r="E338" s="270"/>
    </row>
    <row r="339" spans="5:5" ht="21.75" customHeight="1">
      <c r="E339" s="270"/>
    </row>
    <row r="340" spans="5:5" ht="21.75" customHeight="1">
      <c r="E340" s="270"/>
    </row>
    <row r="341" spans="5:5" ht="21.75" customHeight="1">
      <c r="E341" s="270"/>
    </row>
    <row r="342" spans="5:5" ht="21.75" customHeight="1">
      <c r="E342" s="270"/>
    </row>
    <row r="343" spans="5:5" ht="21.75" customHeight="1">
      <c r="E343" s="270"/>
    </row>
    <row r="344" spans="5:5" ht="21.75" customHeight="1">
      <c r="E344" s="270"/>
    </row>
    <row r="345" spans="5:5" ht="21.75" customHeight="1">
      <c r="E345" s="270"/>
    </row>
    <row r="346" spans="5:5" ht="21.75" customHeight="1">
      <c r="E346" s="270"/>
    </row>
    <row r="347" spans="5:5" ht="21.75" customHeight="1">
      <c r="E347" s="270"/>
    </row>
    <row r="348" spans="5:5" ht="21.75" customHeight="1">
      <c r="E348" s="270"/>
    </row>
    <row r="349" spans="5:5" ht="21.75" customHeight="1">
      <c r="E349" s="270"/>
    </row>
    <row r="350" spans="5:5" ht="21.75" customHeight="1">
      <c r="E350" s="270"/>
    </row>
    <row r="351" spans="5:5" ht="21.75" customHeight="1">
      <c r="E351" s="270"/>
    </row>
    <row r="352" spans="5:5" ht="21.75" customHeight="1">
      <c r="E352" s="270"/>
    </row>
    <row r="353" spans="5:5" ht="21.75" customHeight="1">
      <c r="E353" s="270"/>
    </row>
    <row r="354" spans="5:5" ht="21.75" customHeight="1">
      <c r="E354" s="270"/>
    </row>
    <row r="355" spans="5:5" ht="21.75" customHeight="1">
      <c r="E355" s="270"/>
    </row>
    <row r="356" spans="5:5" ht="21.75" customHeight="1">
      <c r="E356" s="270"/>
    </row>
    <row r="357" spans="5:5" ht="21.75" customHeight="1">
      <c r="E357" s="270"/>
    </row>
    <row r="358" spans="5:5" ht="21.75" customHeight="1">
      <c r="E358" s="270"/>
    </row>
    <row r="359" spans="5:5" ht="21.75" customHeight="1">
      <c r="E359" s="270"/>
    </row>
    <row r="360" spans="5:5" ht="21.75" customHeight="1">
      <c r="E360" s="270"/>
    </row>
    <row r="361" spans="5:5" ht="21.75" customHeight="1">
      <c r="E361" s="270"/>
    </row>
    <row r="362" spans="5:5" ht="21.75" customHeight="1">
      <c r="E362" s="270"/>
    </row>
    <row r="363" spans="5:5" ht="21.75" customHeight="1">
      <c r="E363" s="270"/>
    </row>
    <row r="364" spans="5:5" ht="21.75" customHeight="1">
      <c r="E364" s="270"/>
    </row>
    <row r="365" spans="5:5" ht="21.75" customHeight="1">
      <c r="E365" s="270"/>
    </row>
    <row r="366" spans="5:5" ht="21.75" customHeight="1">
      <c r="E366" s="270"/>
    </row>
    <row r="367" spans="5:5" ht="21.75" customHeight="1">
      <c r="E367" s="270"/>
    </row>
    <row r="368" spans="5:5" ht="21.75" customHeight="1">
      <c r="E368" s="270"/>
    </row>
    <row r="369" spans="5:5" ht="21.75" customHeight="1">
      <c r="E369" s="270"/>
    </row>
    <row r="370" spans="5:5" ht="21.75" customHeight="1">
      <c r="E370" s="270"/>
    </row>
    <row r="371" spans="5:5" ht="21.75" customHeight="1">
      <c r="E371" s="270"/>
    </row>
    <row r="372" spans="5:5" ht="21.75" customHeight="1">
      <c r="E372" s="270"/>
    </row>
    <row r="373" spans="5:5" ht="21.75" customHeight="1">
      <c r="E373" s="270"/>
    </row>
    <row r="374" spans="5:5" ht="21.75" customHeight="1">
      <c r="E374" s="270"/>
    </row>
    <row r="375" spans="5:5" ht="21.75" customHeight="1">
      <c r="E375" s="270"/>
    </row>
    <row r="376" spans="5:5" ht="21.75" customHeight="1">
      <c r="E376" s="270"/>
    </row>
    <row r="377" spans="5:5" ht="18" customHeight="1">
      <c r="E377" s="270"/>
    </row>
    <row r="378" spans="5:5" ht="18" customHeight="1">
      <c r="E378" s="270"/>
    </row>
    <row r="379" spans="5:5" ht="18" customHeight="1">
      <c r="E379" s="270"/>
    </row>
    <row r="380" spans="5:5" ht="18" customHeight="1">
      <c r="E380" s="270"/>
    </row>
    <row r="381" spans="5:5" ht="18" customHeight="1">
      <c r="E381" s="270"/>
    </row>
    <row r="382" spans="5:5" ht="18" customHeight="1">
      <c r="E382" s="270"/>
    </row>
    <row r="383" spans="5:5" ht="18" customHeight="1">
      <c r="E383" s="270"/>
    </row>
    <row r="384" spans="5:5" ht="18" customHeight="1">
      <c r="E384" s="270"/>
    </row>
    <row r="385" spans="5:5" ht="18" customHeight="1">
      <c r="E385" s="270"/>
    </row>
    <row r="386" spans="5:5" ht="18" customHeight="1">
      <c r="E386" s="270"/>
    </row>
    <row r="387" spans="5:5" ht="18" customHeight="1">
      <c r="E387" s="270"/>
    </row>
    <row r="388" spans="5:5" ht="18" customHeight="1">
      <c r="E388" s="270"/>
    </row>
    <row r="389" spans="5:5" ht="18" customHeight="1">
      <c r="E389" s="270"/>
    </row>
    <row r="390" spans="5:5" ht="18" customHeight="1">
      <c r="E390" s="270"/>
    </row>
    <row r="391" spans="5:5" ht="18" customHeight="1">
      <c r="E391" s="270"/>
    </row>
    <row r="392" spans="5:5" ht="18" customHeight="1">
      <c r="E392" s="270"/>
    </row>
    <row r="393" spans="5:5" ht="18" customHeight="1">
      <c r="E393" s="270"/>
    </row>
    <row r="394" spans="5:5" ht="18" customHeight="1">
      <c r="E394" s="270"/>
    </row>
    <row r="395" spans="5:5" ht="18" customHeight="1">
      <c r="E395" s="270"/>
    </row>
    <row r="396" spans="5:5" ht="18" customHeight="1">
      <c r="E396" s="270"/>
    </row>
    <row r="397" spans="5:5" ht="18" customHeight="1">
      <c r="E397" s="270"/>
    </row>
    <row r="398" spans="5:5" ht="18" customHeight="1">
      <c r="E398" s="270"/>
    </row>
    <row r="399" spans="5:5" ht="18" customHeight="1">
      <c r="E399" s="270"/>
    </row>
    <row r="400" spans="5:5" ht="18" customHeight="1">
      <c r="E400" s="270"/>
    </row>
    <row r="401" spans="5:5" ht="18" customHeight="1">
      <c r="E401" s="270"/>
    </row>
    <row r="402" spans="5:5" ht="18" customHeight="1">
      <c r="E402" s="270"/>
    </row>
    <row r="403" spans="5:5" ht="18" customHeight="1">
      <c r="E403" s="270"/>
    </row>
    <row r="404" spans="5:5" ht="18" customHeight="1">
      <c r="E404" s="270"/>
    </row>
    <row r="405" spans="5:5" ht="18" customHeight="1">
      <c r="E405" s="270"/>
    </row>
    <row r="406" spans="5:5" ht="18" customHeight="1">
      <c r="E406" s="270"/>
    </row>
    <row r="407" spans="5:5" ht="18" customHeight="1">
      <c r="E407" s="270"/>
    </row>
    <row r="408" spans="5:5" ht="18" customHeight="1">
      <c r="E408" s="270"/>
    </row>
    <row r="409" spans="5:5" ht="18" customHeight="1">
      <c r="E409" s="270"/>
    </row>
    <row r="410" spans="5:5" ht="18" customHeight="1">
      <c r="E410" s="270"/>
    </row>
    <row r="411" spans="5:5" ht="18" customHeight="1">
      <c r="E411" s="270"/>
    </row>
    <row r="412" spans="5:5" ht="18" customHeight="1">
      <c r="E412" s="270"/>
    </row>
    <row r="413" spans="5:5" ht="18" customHeight="1">
      <c r="E413" s="270"/>
    </row>
    <row r="414" spans="5:5" ht="18" customHeight="1">
      <c r="E414" s="270"/>
    </row>
    <row r="415" spans="5:5" ht="18" customHeight="1">
      <c r="E415" s="270"/>
    </row>
    <row r="416" spans="5:5" ht="18" customHeight="1">
      <c r="E416" s="270"/>
    </row>
    <row r="417" spans="5:5" ht="18" customHeight="1">
      <c r="E417" s="270"/>
    </row>
    <row r="418" spans="5:5" ht="18" customHeight="1">
      <c r="E418" s="270"/>
    </row>
    <row r="419" spans="5:5" ht="18" customHeight="1">
      <c r="E419" s="270"/>
    </row>
    <row r="420" spans="5:5" ht="18" customHeight="1">
      <c r="E420" s="270"/>
    </row>
    <row r="421" spans="5:5" ht="18" customHeight="1">
      <c r="E421" s="270"/>
    </row>
    <row r="422" spans="5:5" ht="18" customHeight="1">
      <c r="E422" s="270"/>
    </row>
    <row r="423" spans="5:5" ht="18" customHeight="1">
      <c r="E423" s="270"/>
    </row>
    <row r="424" spans="5:5" ht="18" customHeight="1">
      <c r="E424" s="270"/>
    </row>
    <row r="425" spans="5:5" ht="18" customHeight="1">
      <c r="E425" s="270"/>
    </row>
    <row r="426" spans="5:5" ht="18" customHeight="1">
      <c r="E426" s="270"/>
    </row>
    <row r="427" spans="5:5" ht="18" customHeight="1">
      <c r="E427" s="270"/>
    </row>
    <row r="428" spans="5:5" ht="18" customHeight="1">
      <c r="E428" s="270"/>
    </row>
    <row r="429" spans="5:5" ht="18" customHeight="1">
      <c r="E429" s="270"/>
    </row>
    <row r="430" spans="5:5" ht="18" customHeight="1">
      <c r="E430" s="270"/>
    </row>
    <row r="431" spans="5:5" ht="18" customHeight="1">
      <c r="E431" s="270"/>
    </row>
    <row r="432" spans="5:5" ht="18" customHeight="1">
      <c r="E432" s="270"/>
    </row>
    <row r="433" spans="5:5" ht="18" customHeight="1">
      <c r="E433" s="270"/>
    </row>
    <row r="434" spans="5:5" ht="18" customHeight="1">
      <c r="E434" s="270"/>
    </row>
    <row r="435" spans="5:5" ht="18" customHeight="1">
      <c r="E435" s="270"/>
    </row>
    <row r="436" spans="5:5" ht="18" customHeight="1">
      <c r="E436" s="270"/>
    </row>
    <row r="437" spans="5:5" ht="18" customHeight="1">
      <c r="E437" s="270"/>
    </row>
    <row r="438" spans="5:5" ht="18" customHeight="1">
      <c r="E438" s="270"/>
    </row>
    <row r="439" spans="5:5" ht="18" customHeight="1">
      <c r="E439" s="270"/>
    </row>
    <row r="440" spans="5:5" ht="18" customHeight="1">
      <c r="E440" s="270"/>
    </row>
    <row r="441" spans="5:5" ht="18" customHeight="1">
      <c r="E441" s="270"/>
    </row>
    <row r="442" spans="5:5" ht="18" customHeight="1">
      <c r="E442" s="270"/>
    </row>
    <row r="443" spans="5:5" ht="18" customHeight="1">
      <c r="E443" s="270"/>
    </row>
    <row r="444" spans="5:5" ht="18" customHeight="1">
      <c r="E444" s="270"/>
    </row>
    <row r="445" spans="5:5" ht="18" customHeight="1">
      <c r="E445" s="270"/>
    </row>
    <row r="446" spans="5:5" ht="18" customHeight="1">
      <c r="E446" s="270"/>
    </row>
    <row r="447" spans="5:5" ht="18" customHeight="1">
      <c r="E447" s="270"/>
    </row>
    <row r="448" spans="5:5" ht="18" customHeight="1">
      <c r="E448" s="270"/>
    </row>
    <row r="449" spans="5:5" ht="18" customHeight="1">
      <c r="E449" s="270"/>
    </row>
    <row r="450" spans="5:5" ht="18" customHeight="1">
      <c r="E450" s="270"/>
    </row>
    <row r="451" spans="5:5" ht="18" customHeight="1">
      <c r="E451" s="270"/>
    </row>
    <row r="452" spans="5:5" ht="18" customHeight="1">
      <c r="E452" s="270"/>
    </row>
    <row r="453" spans="5:5" ht="18" customHeight="1">
      <c r="E453" s="270"/>
    </row>
    <row r="454" spans="5:5" ht="18" customHeight="1">
      <c r="E454" s="270"/>
    </row>
    <row r="455" spans="5:5" ht="18" customHeight="1">
      <c r="E455" s="270"/>
    </row>
    <row r="456" spans="5:5" ht="18" customHeight="1">
      <c r="E456" s="270"/>
    </row>
    <row r="457" spans="5:5" ht="18" customHeight="1">
      <c r="E457" s="270"/>
    </row>
    <row r="458" spans="5:5" ht="18" customHeight="1">
      <c r="E458" s="270"/>
    </row>
    <row r="459" spans="5:5" ht="18" customHeight="1">
      <c r="E459" s="270"/>
    </row>
    <row r="460" spans="5:5" ht="18" customHeight="1">
      <c r="E460" s="270"/>
    </row>
    <row r="461" spans="5:5" ht="18" customHeight="1">
      <c r="E461" s="270"/>
    </row>
    <row r="462" spans="5:5" ht="18" customHeight="1">
      <c r="E462" s="270"/>
    </row>
    <row r="463" spans="5:5" ht="18" customHeight="1">
      <c r="E463" s="270"/>
    </row>
    <row r="464" spans="5:5" ht="18" customHeight="1">
      <c r="E464" s="270"/>
    </row>
    <row r="465" spans="5:5" ht="18" customHeight="1">
      <c r="E465" s="270"/>
    </row>
    <row r="466" spans="5:5" ht="18" customHeight="1">
      <c r="E466" s="270"/>
    </row>
    <row r="467" spans="5:5" ht="18" customHeight="1">
      <c r="E467" s="270"/>
    </row>
    <row r="468" spans="5:5" ht="18" customHeight="1">
      <c r="E468" s="270"/>
    </row>
    <row r="469" spans="5:5" ht="18" customHeight="1">
      <c r="E469" s="270"/>
    </row>
    <row r="470" spans="5:5" ht="18" customHeight="1">
      <c r="E470" s="270"/>
    </row>
    <row r="471" spans="5:5" ht="18" customHeight="1">
      <c r="E471" s="270"/>
    </row>
    <row r="472" spans="5:5" ht="18" customHeight="1">
      <c r="E472" s="270"/>
    </row>
    <row r="473" spans="5:5" ht="18" customHeight="1">
      <c r="E473" s="270"/>
    </row>
    <row r="474" spans="5:5" ht="18" customHeight="1">
      <c r="E474" s="270"/>
    </row>
    <row r="475" spans="5:5" ht="18" customHeight="1">
      <c r="E475" s="270"/>
    </row>
    <row r="476" spans="5:5" ht="18" customHeight="1">
      <c r="E476" s="270"/>
    </row>
    <row r="477" spans="5:5" ht="18" customHeight="1">
      <c r="E477" s="270"/>
    </row>
    <row r="478" spans="5:5" ht="18" customHeight="1">
      <c r="E478" s="270"/>
    </row>
    <row r="479" spans="5:5" ht="18" customHeight="1">
      <c r="E479" s="270"/>
    </row>
    <row r="480" spans="5:5" ht="18" customHeight="1">
      <c r="E480" s="270"/>
    </row>
    <row r="481" spans="5:5" ht="18" customHeight="1">
      <c r="E481" s="270"/>
    </row>
    <row r="482" spans="5:5" ht="18" customHeight="1">
      <c r="E482" s="270"/>
    </row>
    <row r="483" spans="5:5" ht="18" customHeight="1">
      <c r="E483" s="270"/>
    </row>
    <row r="484" spans="5:5" ht="18" customHeight="1">
      <c r="E484" s="270"/>
    </row>
    <row r="485" spans="5:5" ht="18" customHeight="1">
      <c r="E485" s="270"/>
    </row>
    <row r="486" spans="5:5" ht="18" customHeight="1">
      <c r="E486" s="270"/>
    </row>
    <row r="487" spans="5:5" ht="18" customHeight="1">
      <c r="E487" s="270"/>
    </row>
    <row r="488" spans="5:5" ht="18" customHeight="1">
      <c r="E488" s="270"/>
    </row>
    <row r="489" spans="5:5" ht="18" customHeight="1">
      <c r="E489" s="270"/>
    </row>
    <row r="490" spans="5:5" ht="18" customHeight="1">
      <c r="E490" s="270"/>
    </row>
    <row r="491" spans="5:5" ht="18" customHeight="1">
      <c r="E491" s="270"/>
    </row>
    <row r="492" spans="5:5" ht="18" customHeight="1">
      <c r="E492" s="270"/>
    </row>
    <row r="493" spans="5:5" ht="18" customHeight="1">
      <c r="E493" s="270"/>
    </row>
    <row r="494" spans="5:5" ht="18" customHeight="1">
      <c r="E494" s="270"/>
    </row>
    <row r="495" spans="5:5" ht="18" customHeight="1">
      <c r="E495" s="270"/>
    </row>
    <row r="496" spans="5:5" ht="18" customHeight="1">
      <c r="E496" s="270"/>
    </row>
    <row r="497" spans="5:5" ht="18" customHeight="1">
      <c r="E497" s="270"/>
    </row>
    <row r="498" spans="5:5" ht="18" customHeight="1">
      <c r="E498" s="270"/>
    </row>
    <row r="499" spans="5:5" ht="18" customHeight="1">
      <c r="E499" s="270"/>
    </row>
    <row r="500" spans="5:5" ht="18" customHeight="1">
      <c r="E500" s="270"/>
    </row>
    <row r="501" spans="5:5" ht="18" customHeight="1">
      <c r="E501" s="270"/>
    </row>
    <row r="502" spans="5:5" ht="18" customHeight="1">
      <c r="E502" s="270"/>
    </row>
    <row r="503" spans="5:5" ht="18" customHeight="1">
      <c r="E503" s="270"/>
    </row>
    <row r="504" spans="5:5" ht="18" customHeight="1">
      <c r="E504" s="270"/>
    </row>
    <row r="505" spans="5:5" ht="18" customHeight="1">
      <c r="E505" s="270"/>
    </row>
    <row r="506" spans="5:5" ht="18" customHeight="1">
      <c r="E506" s="270"/>
    </row>
    <row r="507" spans="5:5" ht="18" customHeight="1">
      <c r="E507" s="270"/>
    </row>
    <row r="508" spans="5:5" ht="18" customHeight="1">
      <c r="E508" s="270"/>
    </row>
    <row r="509" spans="5:5" ht="18" customHeight="1">
      <c r="E509" s="270"/>
    </row>
    <row r="510" spans="5:5" ht="18" customHeight="1">
      <c r="E510" s="270"/>
    </row>
    <row r="511" spans="5:5" ht="18" customHeight="1">
      <c r="E511" s="270"/>
    </row>
    <row r="512" spans="5:5" ht="18" customHeight="1">
      <c r="E512" s="270"/>
    </row>
    <row r="513" spans="5:5" ht="18" customHeight="1">
      <c r="E513" s="270"/>
    </row>
    <row r="514" spans="5:5" ht="18" customHeight="1">
      <c r="E514" s="270"/>
    </row>
    <row r="515" spans="5:5" ht="18" customHeight="1">
      <c r="E515" s="270"/>
    </row>
    <row r="516" spans="5:5" ht="18" customHeight="1">
      <c r="E516" s="270"/>
    </row>
    <row r="517" spans="5:5" ht="18" customHeight="1">
      <c r="E517" s="270"/>
    </row>
    <row r="518" spans="5:5" ht="18" customHeight="1">
      <c r="E518" s="270"/>
    </row>
    <row r="519" spans="5:5" ht="18" customHeight="1">
      <c r="E519" s="270"/>
    </row>
    <row r="520" spans="5:5" ht="18" customHeight="1">
      <c r="E520" s="270"/>
    </row>
    <row r="521" spans="5:5" ht="18" customHeight="1">
      <c r="E521" s="270"/>
    </row>
    <row r="522" spans="5:5" ht="18" customHeight="1">
      <c r="E522" s="270"/>
    </row>
    <row r="523" spans="5:5" ht="18" customHeight="1">
      <c r="E523" s="270"/>
    </row>
    <row r="524" spans="5:5" ht="18" customHeight="1">
      <c r="E524" s="270"/>
    </row>
    <row r="525" spans="5:5" ht="18" customHeight="1">
      <c r="E525" s="270"/>
    </row>
    <row r="526" spans="5:5" ht="18" customHeight="1">
      <c r="E526" s="270"/>
    </row>
    <row r="527" spans="5:5" ht="18" customHeight="1">
      <c r="E527" s="270"/>
    </row>
    <row r="528" spans="5:5" ht="18" customHeight="1">
      <c r="E528" s="270"/>
    </row>
    <row r="529" spans="5:5" ht="18" customHeight="1">
      <c r="E529" s="270"/>
    </row>
    <row r="530" spans="5:5" ht="18" customHeight="1">
      <c r="E530" s="270"/>
    </row>
    <row r="531" spans="5:5" ht="18" customHeight="1">
      <c r="E531" s="270"/>
    </row>
    <row r="532" spans="5:5" ht="18" customHeight="1">
      <c r="E532" s="270"/>
    </row>
    <row r="533" spans="5:5" ht="18" customHeight="1">
      <c r="E533" s="270"/>
    </row>
    <row r="534" spans="5:5" ht="18" customHeight="1">
      <c r="E534" s="270"/>
    </row>
    <row r="535" spans="5:5" ht="18" customHeight="1">
      <c r="E535" s="270"/>
    </row>
    <row r="536" spans="5:5" ht="18" customHeight="1">
      <c r="E536" s="270"/>
    </row>
    <row r="537" spans="5:5" ht="18" customHeight="1">
      <c r="E537" s="270"/>
    </row>
    <row r="538" spans="5:5" ht="18" customHeight="1">
      <c r="E538" s="270"/>
    </row>
    <row r="539" spans="5:5" ht="18" customHeight="1">
      <c r="E539" s="270"/>
    </row>
    <row r="540" spans="5:5" ht="18" customHeight="1">
      <c r="E540" s="270"/>
    </row>
    <row r="541" spans="5:5" ht="18" customHeight="1">
      <c r="E541" s="270"/>
    </row>
    <row r="542" spans="5:5" ht="18" customHeight="1">
      <c r="E542" s="270"/>
    </row>
    <row r="543" spans="5:5" ht="18" customHeight="1">
      <c r="E543" s="270"/>
    </row>
    <row r="544" spans="5:5" ht="18" customHeight="1">
      <c r="E544" s="270"/>
    </row>
    <row r="545" spans="5:5" ht="18" customHeight="1">
      <c r="E545" s="270"/>
    </row>
    <row r="546" spans="5:5" ht="18" customHeight="1">
      <c r="E546" s="270"/>
    </row>
    <row r="547" spans="5:5" ht="18" customHeight="1">
      <c r="E547" s="270"/>
    </row>
    <row r="548" spans="5:5" ht="18" customHeight="1">
      <c r="E548" s="270"/>
    </row>
    <row r="549" spans="5:5" ht="18" customHeight="1">
      <c r="E549" s="270"/>
    </row>
    <row r="550" spans="5:5" ht="18" customHeight="1">
      <c r="E550" s="270"/>
    </row>
    <row r="551" spans="5:5" ht="18" customHeight="1">
      <c r="E551" s="270"/>
    </row>
    <row r="552" spans="5:5" ht="18" customHeight="1">
      <c r="E552" s="270"/>
    </row>
    <row r="553" spans="5:5" ht="18" customHeight="1">
      <c r="E553" s="270"/>
    </row>
    <row r="554" spans="5:5" ht="18" customHeight="1">
      <c r="E554" s="270"/>
    </row>
    <row r="555" spans="5:5" ht="18" customHeight="1">
      <c r="E555" s="270"/>
    </row>
    <row r="556" spans="5:5" ht="18" customHeight="1">
      <c r="E556" s="270"/>
    </row>
    <row r="557" spans="5:5" ht="18" customHeight="1">
      <c r="E557" s="270"/>
    </row>
    <row r="558" spans="5:5" ht="18" customHeight="1">
      <c r="E558" s="270"/>
    </row>
    <row r="559" spans="5:5" ht="18" customHeight="1">
      <c r="E559" s="270"/>
    </row>
    <row r="560" spans="5:5" ht="18" customHeight="1">
      <c r="E560" s="270"/>
    </row>
    <row r="561" spans="5:5" ht="18" customHeight="1">
      <c r="E561" s="270"/>
    </row>
    <row r="562" spans="5:5" ht="18" customHeight="1">
      <c r="E562" s="270"/>
    </row>
    <row r="563" spans="5:5" ht="18" customHeight="1">
      <c r="E563" s="270"/>
    </row>
    <row r="564" spans="5:5" ht="18" customHeight="1">
      <c r="E564" s="270"/>
    </row>
    <row r="565" spans="5:5" ht="18" customHeight="1">
      <c r="E565" s="270"/>
    </row>
    <row r="566" spans="5:5" ht="18" customHeight="1">
      <c r="E566" s="270"/>
    </row>
    <row r="567" spans="5:5" ht="18" customHeight="1">
      <c r="E567" s="270"/>
    </row>
    <row r="568" spans="5:5" ht="18" customHeight="1">
      <c r="E568" s="270"/>
    </row>
    <row r="569" spans="5:5" ht="18" customHeight="1">
      <c r="E569" s="270"/>
    </row>
    <row r="570" spans="5:5" ht="18" customHeight="1">
      <c r="E570" s="270"/>
    </row>
    <row r="571" spans="5:5" ht="18" customHeight="1">
      <c r="E571" s="270"/>
    </row>
    <row r="572" spans="5:5" ht="18" customHeight="1">
      <c r="E572" s="270"/>
    </row>
    <row r="573" spans="5:5" ht="18" customHeight="1">
      <c r="E573" s="270"/>
    </row>
    <row r="574" spans="5:5" ht="18" customHeight="1">
      <c r="E574" s="270"/>
    </row>
    <row r="575" spans="5:5" ht="18" customHeight="1">
      <c r="E575" s="270"/>
    </row>
    <row r="576" spans="5:5" ht="18" customHeight="1">
      <c r="E576" s="270"/>
    </row>
    <row r="577" spans="5:5" ht="18" customHeight="1">
      <c r="E577" s="270"/>
    </row>
    <row r="578" spans="5:5" ht="18" customHeight="1">
      <c r="E578" s="270"/>
    </row>
    <row r="579" spans="5:5" ht="18" customHeight="1">
      <c r="E579" s="270"/>
    </row>
    <row r="580" spans="5:5" ht="18" customHeight="1">
      <c r="E580" s="270"/>
    </row>
    <row r="581" spans="5:5" ht="18" customHeight="1">
      <c r="E581" s="270"/>
    </row>
    <row r="582" spans="5:5" ht="18" customHeight="1">
      <c r="E582" s="270"/>
    </row>
    <row r="583" spans="5:5" ht="18" customHeight="1">
      <c r="E583" s="270"/>
    </row>
    <row r="584" spans="5:5" ht="18" customHeight="1">
      <c r="E584" s="270"/>
    </row>
    <row r="585" spans="5:5" ht="18" customHeight="1">
      <c r="E585" s="270"/>
    </row>
    <row r="586" spans="5:5" ht="18" customHeight="1">
      <c r="E586" s="270"/>
    </row>
    <row r="587" spans="5:5" ht="18" customHeight="1">
      <c r="E587" s="270"/>
    </row>
    <row r="588" spans="5:5" ht="18" customHeight="1">
      <c r="E588" s="270"/>
    </row>
    <row r="589" spans="5:5" ht="18" customHeight="1">
      <c r="E589" s="270"/>
    </row>
    <row r="590" spans="5:5" ht="18" customHeight="1">
      <c r="E590" s="270"/>
    </row>
    <row r="591" spans="5:5" ht="18" customHeight="1">
      <c r="E591" s="270"/>
    </row>
    <row r="592" spans="5:5" ht="18" customHeight="1">
      <c r="E592" s="270"/>
    </row>
    <row r="593" spans="5:5" ht="18" customHeight="1">
      <c r="E593" s="270"/>
    </row>
    <row r="594" spans="5:5" ht="18" customHeight="1">
      <c r="E594" s="270"/>
    </row>
    <row r="595" spans="5:5" ht="18" customHeight="1">
      <c r="E595" s="270"/>
    </row>
    <row r="596" spans="5:5" ht="18" customHeight="1">
      <c r="E596" s="270"/>
    </row>
    <row r="597" spans="5:5" ht="18" customHeight="1">
      <c r="E597" s="270"/>
    </row>
    <row r="598" spans="5:5" ht="18" customHeight="1">
      <c r="E598" s="270"/>
    </row>
    <row r="599" spans="5:5" ht="18" customHeight="1">
      <c r="E599" s="270"/>
    </row>
    <row r="600" spans="5:5" ht="18" customHeight="1">
      <c r="E600" s="270"/>
    </row>
    <row r="601" spans="5:5" ht="18" customHeight="1">
      <c r="E601" s="270"/>
    </row>
    <row r="602" spans="5:5" ht="18" customHeight="1">
      <c r="E602" s="270"/>
    </row>
    <row r="603" spans="5:5" ht="18" customHeight="1">
      <c r="E603" s="270"/>
    </row>
    <row r="604" spans="5:5" ht="18" customHeight="1">
      <c r="E604" s="270"/>
    </row>
    <row r="605" spans="5:5" ht="18" customHeight="1">
      <c r="E605" s="270"/>
    </row>
    <row r="606" spans="5:5" ht="18" customHeight="1">
      <c r="E606" s="270"/>
    </row>
    <row r="607" spans="5:5" ht="18" customHeight="1">
      <c r="E607" s="270"/>
    </row>
    <row r="608" spans="5:5" ht="18" customHeight="1">
      <c r="E608" s="270"/>
    </row>
    <row r="609" spans="5:5" ht="18" customHeight="1">
      <c r="E609" s="270"/>
    </row>
    <row r="610" spans="5:5" ht="18" customHeight="1">
      <c r="E610" s="270"/>
    </row>
    <row r="611" spans="5:5" ht="18" customHeight="1">
      <c r="E611" s="270"/>
    </row>
    <row r="612" spans="5:5" ht="18" customHeight="1">
      <c r="E612" s="270"/>
    </row>
    <row r="613" spans="5:5" ht="18" customHeight="1">
      <c r="E613" s="270"/>
    </row>
    <row r="614" spans="5:5" ht="18" customHeight="1">
      <c r="E614" s="270"/>
    </row>
    <row r="615" spans="5:5" ht="18" customHeight="1">
      <c r="E615" s="270"/>
    </row>
    <row r="616" spans="5:5" ht="18" customHeight="1">
      <c r="E616" s="270"/>
    </row>
    <row r="617" spans="5:5" ht="18" customHeight="1">
      <c r="E617" s="270"/>
    </row>
    <row r="618" spans="5:5" ht="18" customHeight="1">
      <c r="E618" s="270"/>
    </row>
    <row r="619" spans="5:5" ht="18" customHeight="1">
      <c r="E619" s="270"/>
    </row>
    <row r="620" spans="5:5" ht="18" customHeight="1">
      <c r="E620" s="270"/>
    </row>
    <row r="621" spans="5:5" ht="18" customHeight="1">
      <c r="E621" s="270"/>
    </row>
    <row r="622" spans="5:5" ht="18" customHeight="1">
      <c r="E622" s="270"/>
    </row>
    <row r="623" spans="5:5" ht="18" customHeight="1">
      <c r="E623" s="270"/>
    </row>
    <row r="624" spans="5:5" ht="18" customHeight="1">
      <c r="E624" s="270"/>
    </row>
    <row r="625" spans="5:5" ht="18" customHeight="1">
      <c r="E625" s="270"/>
    </row>
    <row r="626" spans="5:5" ht="18" customHeight="1">
      <c r="E626" s="270"/>
    </row>
    <row r="627" spans="5:5" ht="18" customHeight="1">
      <c r="E627" s="270"/>
    </row>
    <row r="628" spans="5:5" ht="18" customHeight="1">
      <c r="E628" s="270"/>
    </row>
    <row r="629" spans="5:5" ht="18" customHeight="1">
      <c r="E629" s="270"/>
    </row>
    <row r="630" spans="5:5" ht="18" customHeight="1">
      <c r="E630" s="270"/>
    </row>
    <row r="631" spans="5:5" ht="18" customHeight="1">
      <c r="E631" s="270"/>
    </row>
    <row r="632" spans="5:5" ht="18" customHeight="1">
      <c r="E632" s="270"/>
    </row>
    <row r="633" spans="5:5" ht="18" customHeight="1">
      <c r="E633" s="270"/>
    </row>
    <row r="634" spans="5:5" ht="18" customHeight="1">
      <c r="E634" s="270"/>
    </row>
    <row r="635" spans="5:5" ht="18" customHeight="1">
      <c r="E635" s="270"/>
    </row>
    <row r="636" spans="5:5" ht="18" customHeight="1">
      <c r="E636" s="270"/>
    </row>
    <row r="637" spans="5:5" ht="18" customHeight="1">
      <c r="E637" s="270"/>
    </row>
    <row r="638" spans="5:5" ht="18" customHeight="1">
      <c r="E638" s="270"/>
    </row>
    <row r="639" spans="5:5" ht="18" customHeight="1">
      <c r="E639" s="270"/>
    </row>
    <row r="640" spans="5:5" ht="18" customHeight="1">
      <c r="E640" s="270"/>
    </row>
    <row r="641" spans="5:5" ht="18" customHeight="1">
      <c r="E641" s="270"/>
    </row>
    <row r="642" spans="5:5" ht="18" customHeight="1">
      <c r="E642" s="270"/>
    </row>
    <row r="643" spans="5:5" ht="18" customHeight="1">
      <c r="E643" s="270"/>
    </row>
    <row r="644" spans="5:5" ht="18" customHeight="1">
      <c r="E644" s="270"/>
    </row>
    <row r="645" spans="5:5" ht="18" customHeight="1">
      <c r="E645" s="270"/>
    </row>
    <row r="646" spans="5:5" ht="18" customHeight="1">
      <c r="E646" s="270"/>
    </row>
    <row r="647" spans="5:5" ht="18" customHeight="1">
      <c r="E647" s="270"/>
    </row>
    <row r="648" spans="5:5" ht="18" customHeight="1">
      <c r="E648" s="270"/>
    </row>
    <row r="649" spans="5:5" ht="18" customHeight="1">
      <c r="E649" s="270"/>
    </row>
    <row r="650" spans="5:5" ht="18" customHeight="1">
      <c r="E650" s="270"/>
    </row>
    <row r="651" spans="5:5" ht="18" customHeight="1">
      <c r="E651" s="270"/>
    </row>
    <row r="652" spans="5:5" ht="18" customHeight="1">
      <c r="E652" s="270"/>
    </row>
    <row r="653" spans="5:5" ht="18" customHeight="1">
      <c r="E653" s="270"/>
    </row>
    <row r="654" spans="5:5" ht="18" customHeight="1">
      <c r="E654" s="270"/>
    </row>
    <row r="655" spans="5:5" ht="18" customHeight="1">
      <c r="E655" s="270"/>
    </row>
    <row r="656" spans="5:5" ht="18" customHeight="1">
      <c r="E656" s="270"/>
    </row>
    <row r="657" spans="5:5" ht="18" customHeight="1">
      <c r="E657" s="270"/>
    </row>
    <row r="658" spans="5:5" ht="18" customHeight="1">
      <c r="E658" s="270"/>
    </row>
    <row r="659" spans="5:5" ht="18" customHeight="1">
      <c r="E659" s="270"/>
    </row>
    <row r="660" spans="5:5" ht="18" customHeight="1">
      <c r="E660" s="270"/>
    </row>
    <row r="661" spans="5:5" ht="18" customHeight="1">
      <c r="E661" s="270"/>
    </row>
    <row r="662" spans="5:5" ht="18" customHeight="1">
      <c r="E662" s="270"/>
    </row>
    <row r="663" spans="5:5" ht="18" customHeight="1">
      <c r="E663" s="270"/>
    </row>
    <row r="664" spans="5:5" ht="18" customHeight="1">
      <c r="E664" s="270"/>
    </row>
    <row r="665" spans="5:5" ht="18" customHeight="1">
      <c r="E665" s="270"/>
    </row>
    <row r="666" spans="5:5" ht="18" customHeight="1">
      <c r="E666" s="270"/>
    </row>
    <row r="667" spans="5:5" ht="18" customHeight="1">
      <c r="E667" s="270"/>
    </row>
    <row r="668" spans="5:5" ht="18" customHeight="1">
      <c r="E668" s="270"/>
    </row>
    <row r="669" spans="5:5" ht="18" customHeight="1">
      <c r="E669" s="270"/>
    </row>
    <row r="670" spans="5:5" ht="18" customHeight="1">
      <c r="E670" s="270"/>
    </row>
    <row r="671" spans="5:5" ht="18" customHeight="1">
      <c r="E671" s="270"/>
    </row>
    <row r="672" spans="5:5" ht="18" customHeight="1">
      <c r="E672" s="270"/>
    </row>
    <row r="673" spans="5:5" ht="18" customHeight="1">
      <c r="E673" s="270"/>
    </row>
    <row r="674" spans="5:5" ht="18" customHeight="1">
      <c r="E674" s="270"/>
    </row>
    <row r="675" spans="5:5" ht="18" customHeight="1">
      <c r="E675" s="270"/>
    </row>
    <row r="676" spans="5:5" ht="18" customHeight="1">
      <c r="E676" s="270"/>
    </row>
    <row r="677" spans="5:5" ht="18" customHeight="1">
      <c r="E677" s="270"/>
    </row>
    <row r="678" spans="5:5" ht="18" customHeight="1">
      <c r="E678" s="270"/>
    </row>
    <row r="679" spans="5:5" ht="18" customHeight="1">
      <c r="E679" s="270"/>
    </row>
    <row r="680" spans="5:5" ht="18" customHeight="1">
      <c r="E680" s="270"/>
    </row>
    <row r="681" spans="5:5" ht="18" customHeight="1">
      <c r="E681" s="270"/>
    </row>
    <row r="682" spans="5:5" ht="18" customHeight="1">
      <c r="E682" s="270"/>
    </row>
    <row r="683" spans="5:5" ht="18" customHeight="1">
      <c r="E683" s="270"/>
    </row>
    <row r="684" spans="5:5" ht="18" customHeight="1">
      <c r="E684" s="270"/>
    </row>
    <row r="685" spans="5:5" ht="18" customHeight="1">
      <c r="E685" s="270"/>
    </row>
    <row r="686" spans="5:5" ht="18" customHeight="1">
      <c r="E686" s="270"/>
    </row>
    <row r="687" spans="5:5" ht="18" customHeight="1">
      <c r="E687" s="270"/>
    </row>
    <row r="688" spans="5:5" ht="18" customHeight="1">
      <c r="E688" s="270"/>
    </row>
    <row r="689" spans="5:5" ht="18" customHeight="1">
      <c r="E689" s="270"/>
    </row>
    <row r="690" spans="5:5" ht="18" customHeight="1">
      <c r="E690" s="270"/>
    </row>
    <row r="691" spans="5:5" ht="18" customHeight="1">
      <c r="E691" s="270"/>
    </row>
    <row r="692" spans="5:5" ht="18" customHeight="1">
      <c r="E692" s="270"/>
    </row>
    <row r="693" spans="5:5" ht="18" customHeight="1">
      <c r="E693" s="270"/>
    </row>
    <row r="694" spans="5:5" ht="18" customHeight="1">
      <c r="E694" s="270"/>
    </row>
    <row r="695" spans="5:5" ht="18" customHeight="1">
      <c r="E695" s="270"/>
    </row>
    <row r="696" spans="5:5" ht="18" customHeight="1">
      <c r="E696" s="270"/>
    </row>
    <row r="697" spans="5:5" ht="18" customHeight="1">
      <c r="E697" s="270"/>
    </row>
    <row r="698" spans="5:5" ht="18" customHeight="1">
      <c r="E698" s="270"/>
    </row>
    <row r="699" spans="5:5" ht="18" customHeight="1">
      <c r="E699" s="270"/>
    </row>
    <row r="700" spans="5:5" ht="18" customHeight="1">
      <c r="E700" s="270"/>
    </row>
    <row r="701" spans="5:5" ht="18" customHeight="1">
      <c r="E701" s="270"/>
    </row>
    <row r="702" spans="5:5" ht="18" customHeight="1">
      <c r="E702" s="270"/>
    </row>
    <row r="703" spans="5:5" ht="18" customHeight="1">
      <c r="E703" s="270"/>
    </row>
    <row r="704" spans="5:5" ht="18" customHeight="1">
      <c r="E704" s="270"/>
    </row>
    <row r="705" spans="5:5" ht="18" customHeight="1">
      <c r="E705" s="270"/>
    </row>
    <row r="706" spans="5:5" ht="18" customHeight="1">
      <c r="E706" s="270"/>
    </row>
    <row r="707" spans="5:5" ht="18" customHeight="1">
      <c r="E707" s="270"/>
    </row>
    <row r="708" spans="5:5" ht="18" customHeight="1">
      <c r="E708" s="270"/>
    </row>
    <row r="709" spans="5:5" ht="18" customHeight="1">
      <c r="E709" s="270"/>
    </row>
    <row r="710" spans="5:5" ht="18" customHeight="1">
      <c r="E710" s="270"/>
    </row>
    <row r="711" spans="5:5" ht="18" customHeight="1">
      <c r="E711" s="270"/>
    </row>
    <row r="712" spans="5:5" ht="18" customHeight="1">
      <c r="E712" s="270"/>
    </row>
    <row r="713" spans="5:5" ht="18" customHeight="1">
      <c r="E713" s="270"/>
    </row>
    <row r="714" spans="5:5" ht="18" customHeight="1">
      <c r="E714" s="270"/>
    </row>
    <row r="715" spans="5:5" ht="18" customHeight="1">
      <c r="E715" s="270"/>
    </row>
    <row r="716" spans="5:5" ht="18" customHeight="1">
      <c r="E716" s="270"/>
    </row>
    <row r="717" spans="5:5" ht="18" customHeight="1">
      <c r="E717" s="270"/>
    </row>
    <row r="718" spans="5:5" ht="18" customHeight="1">
      <c r="E718" s="270"/>
    </row>
    <row r="719" spans="5:5" ht="18" customHeight="1">
      <c r="E719" s="270"/>
    </row>
    <row r="720" spans="5:5" ht="18" customHeight="1">
      <c r="E720" s="270"/>
    </row>
    <row r="721" spans="5:5" ht="18" customHeight="1">
      <c r="E721" s="270"/>
    </row>
    <row r="722" spans="5:5" ht="18" customHeight="1">
      <c r="E722" s="270"/>
    </row>
    <row r="723" spans="5:5" ht="18" customHeight="1">
      <c r="E723" s="270"/>
    </row>
    <row r="724" spans="5:5" ht="18" customHeight="1">
      <c r="E724" s="270"/>
    </row>
    <row r="725" spans="5:5" ht="18" customHeight="1">
      <c r="E725" s="270"/>
    </row>
    <row r="726" spans="5:5" ht="18" customHeight="1">
      <c r="E726" s="270"/>
    </row>
    <row r="727" spans="5:5" ht="18" customHeight="1">
      <c r="E727" s="270"/>
    </row>
    <row r="728" spans="5:5" ht="18" customHeight="1">
      <c r="E728" s="270"/>
    </row>
    <row r="729" spans="5:5" ht="18" customHeight="1">
      <c r="E729" s="270"/>
    </row>
    <row r="730" spans="5:5" ht="18" customHeight="1">
      <c r="E730" s="270"/>
    </row>
    <row r="731" spans="5:5" ht="18" customHeight="1">
      <c r="E731" s="270"/>
    </row>
    <row r="732" spans="5:5" ht="18" customHeight="1">
      <c r="E732" s="270"/>
    </row>
    <row r="733" spans="5:5" ht="18" customHeight="1">
      <c r="E733" s="270"/>
    </row>
    <row r="734" spans="5:5" ht="18" customHeight="1">
      <c r="E734" s="270"/>
    </row>
    <row r="735" spans="5:5" ht="18" customHeight="1">
      <c r="E735" s="270"/>
    </row>
    <row r="736" spans="5:5" ht="18" customHeight="1">
      <c r="E736" s="270"/>
    </row>
    <row r="737" spans="5:5" ht="18" customHeight="1">
      <c r="E737" s="270"/>
    </row>
    <row r="738" spans="5:5" ht="18" customHeight="1">
      <c r="E738" s="270"/>
    </row>
    <row r="739" spans="5:5" ht="18" customHeight="1">
      <c r="E739" s="270"/>
    </row>
    <row r="740" spans="5:5" ht="18" customHeight="1">
      <c r="E740" s="270"/>
    </row>
    <row r="741" spans="5:5" ht="18" customHeight="1">
      <c r="E741" s="270"/>
    </row>
    <row r="742" spans="5:5" ht="18" customHeight="1">
      <c r="E742" s="270"/>
    </row>
    <row r="743" spans="5:5" ht="18" customHeight="1">
      <c r="E743" s="270"/>
    </row>
    <row r="744" spans="5:5" ht="18" customHeight="1">
      <c r="E744" s="270"/>
    </row>
    <row r="745" spans="5:5" ht="18" customHeight="1">
      <c r="E745" s="270"/>
    </row>
    <row r="746" spans="5:5" ht="18" customHeight="1">
      <c r="E746" s="270"/>
    </row>
    <row r="747" spans="5:5" ht="18" customHeight="1">
      <c r="E747" s="270"/>
    </row>
    <row r="748" spans="5:5" ht="18" customHeight="1">
      <c r="E748" s="270"/>
    </row>
    <row r="749" spans="5:5" ht="18" customHeight="1">
      <c r="E749" s="270"/>
    </row>
    <row r="750" spans="5:5" ht="18" customHeight="1">
      <c r="E750" s="270"/>
    </row>
    <row r="751" spans="5:5" ht="18" customHeight="1">
      <c r="E751" s="270"/>
    </row>
    <row r="752" spans="5:5" ht="18" customHeight="1">
      <c r="E752" s="270"/>
    </row>
    <row r="753" spans="5:5" ht="18" customHeight="1">
      <c r="E753" s="270"/>
    </row>
    <row r="754" spans="5:5" ht="18" customHeight="1">
      <c r="E754" s="270"/>
    </row>
    <row r="755" spans="5:5" ht="18" customHeight="1">
      <c r="E755" s="270"/>
    </row>
    <row r="756" spans="5:5" ht="18" customHeight="1">
      <c r="E756" s="270"/>
    </row>
    <row r="757" spans="5:5" ht="18" customHeight="1">
      <c r="E757" s="270"/>
    </row>
    <row r="758" spans="5:5" ht="18" customHeight="1">
      <c r="E758" s="270"/>
    </row>
    <row r="759" spans="5:5" ht="18" customHeight="1">
      <c r="E759" s="270"/>
    </row>
    <row r="760" spans="5:5" ht="18" customHeight="1">
      <c r="E760" s="270"/>
    </row>
    <row r="761" spans="5:5" ht="18" customHeight="1">
      <c r="E761" s="270"/>
    </row>
    <row r="762" spans="5:5" ht="18" customHeight="1">
      <c r="E762" s="270"/>
    </row>
    <row r="763" spans="5:5" ht="18" customHeight="1">
      <c r="E763" s="270"/>
    </row>
    <row r="764" spans="5:5" ht="18" customHeight="1">
      <c r="E764" s="270"/>
    </row>
    <row r="765" spans="5:5" ht="18" customHeight="1">
      <c r="E765" s="270"/>
    </row>
    <row r="766" spans="5:5" ht="18" customHeight="1">
      <c r="E766" s="270"/>
    </row>
    <row r="767" spans="5:5" ht="18" customHeight="1">
      <c r="E767" s="270"/>
    </row>
    <row r="768" spans="5:5" ht="18" customHeight="1">
      <c r="E768" s="270"/>
    </row>
    <row r="769" spans="5:5" ht="18" customHeight="1">
      <c r="E769" s="270"/>
    </row>
    <row r="770" spans="5:5" ht="18" customHeight="1">
      <c r="E770" s="270"/>
    </row>
    <row r="771" spans="5:5" ht="18" customHeight="1">
      <c r="E771" s="270"/>
    </row>
    <row r="772" spans="5:5" ht="18" customHeight="1">
      <c r="E772" s="270"/>
    </row>
    <row r="773" spans="5:5" ht="18" customHeight="1">
      <c r="E773" s="270"/>
    </row>
    <row r="774" spans="5:5" ht="18" customHeight="1">
      <c r="E774" s="270"/>
    </row>
    <row r="775" spans="5:5" ht="18" customHeight="1">
      <c r="E775" s="270"/>
    </row>
    <row r="776" spans="5:5" ht="18" customHeight="1">
      <c r="E776" s="270"/>
    </row>
    <row r="777" spans="5:5" ht="18" customHeight="1">
      <c r="E777" s="270"/>
    </row>
    <row r="778" spans="5:5" ht="18" customHeight="1">
      <c r="E778" s="270"/>
    </row>
    <row r="779" spans="5:5" ht="18" customHeight="1">
      <c r="E779" s="270"/>
    </row>
    <row r="780" spans="5:5" ht="18" customHeight="1">
      <c r="E780" s="270"/>
    </row>
    <row r="781" spans="5:5" ht="18" customHeight="1">
      <c r="E781" s="270"/>
    </row>
    <row r="782" spans="5:5" ht="18" customHeight="1">
      <c r="E782" s="270"/>
    </row>
    <row r="783" spans="5:5" ht="18" customHeight="1">
      <c r="E783" s="270"/>
    </row>
    <row r="784" spans="5:5" ht="18" customHeight="1">
      <c r="E784" s="270"/>
    </row>
    <row r="785" spans="5:5" ht="18" customHeight="1">
      <c r="E785" s="270"/>
    </row>
    <row r="786" spans="5:5" ht="18" customHeight="1">
      <c r="E786" s="270"/>
    </row>
    <row r="787" spans="5:5" ht="18" customHeight="1">
      <c r="E787" s="270"/>
    </row>
    <row r="788" spans="5:5" ht="18" customHeight="1">
      <c r="E788" s="270"/>
    </row>
    <row r="789" spans="5:5" ht="18" customHeight="1">
      <c r="E789" s="270"/>
    </row>
    <row r="790" spans="5:5" ht="18" customHeight="1">
      <c r="E790" s="270"/>
    </row>
    <row r="791" spans="5:5" ht="18" customHeight="1">
      <c r="E791" s="270"/>
    </row>
    <row r="792" spans="5:5" ht="18" customHeight="1">
      <c r="E792" s="270"/>
    </row>
    <row r="793" spans="5:5" ht="18" customHeight="1">
      <c r="E793" s="270"/>
    </row>
    <row r="794" spans="5:5" ht="18" customHeight="1">
      <c r="E794" s="270"/>
    </row>
    <row r="795" spans="5:5" ht="18" customHeight="1">
      <c r="E795" s="270"/>
    </row>
    <row r="796" spans="5:5" ht="18" customHeight="1">
      <c r="E796" s="270"/>
    </row>
    <row r="797" spans="5:5" ht="18" customHeight="1">
      <c r="E797" s="270"/>
    </row>
    <row r="798" spans="5:5" ht="18" customHeight="1">
      <c r="E798" s="270"/>
    </row>
    <row r="799" spans="5:5" ht="18" customHeight="1">
      <c r="E799" s="270"/>
    </row>
    <row r="800" spans="5:5" ht="18" customHeight="1">
      <c r="E800" s="270"/>
    </row>
    <row r="801" spans="5:5" ht="18" customHeight="1">
      <c r="E801" s="270"/>
    </row>
    <row r="802" spans="5:5" ht="18" customHeight="1">
      <c r="E802" s="270"/>
    </row>
    <row r="803" spans="5:5" ht="18" customHeight="1">
      <c r="E803" s="270"/>
    </row>
    <row r="804" spans="5:5" ht="18" customHeight="1">
      <c r="E804" s="270"/>
    </row>
    <row r="805" spans="5:5" ht="18" customHeight="1">
      <c r="E805" s="270"/>
    </row>
    <row r="806" spans="5:5" ht="18" customHeight="1">
      <c r="E806" s="270"/>
    </row>
    <row r="807" spans="5:5" ht="18" customHeight="1">
      <c r="E807" s="270"/>
    </row>
    <row r="808" spans="5:5" ht="18" customHeight="1">
      <c r="E808" s="270"/>
    </row>
    <row r="809" spans="5:5" ht="18" customHeight="1">
      <c r="E809" s="270"/>
    </row>
    <row r="810" spans="5:5" ht="18" customHeight="1">
      <c r="E810" s="270"/>
    </row>
    <row r="811" spans="5:5" ht="18" customHeight="1">
      <c r="E811" s="270"/>
    </row>
    <row r="812" spans="5:5" ht="18" customHeight="1">
      <c r="E812" s="270"/>
    </row>
    <row r="813" spans="5:5" ht="18" customHeight="1">
      <c r="E813" s="270"/>
    </row>
    <row r="814" spans="5:5" ht="18" customHeight="1">
      <c r="E814" s="270"/>
    </row>
    <row r="815" spans="5:5" ht="18" customHeight="1">
      <c r="E815" s="270"/>
    </row>
    <row r="816" spans="5:5" ht="18" customHeight="1">
      <c r="E816" s="270"/>
    </row>
    <row r="817" spans="5:5" ht="18" customHeight="1">
      <c r="E817" s="270"/>
    </row>
    <row r="818" spans="5:5" ht="18" customHeight="1">
      <c r="E818" s="270"/>
    </row>
    <row r="819" spans="5:5" ht="18" customHeight="1">
      <c r="E819" s="270"/>
    </row>
    <row r="820" spans="5:5" ht="18" customHeight="1">
      <c r="E820" s="270"/>
    </row>
    <row r="821" spans="5:5" ht="18" customHeight="1">
      <c r="E821" s="270"/>
    </row>
    <row r="822" spans="5:5" ht="18" customHeight="1">
      <c r="E822" s="270"/>
    </row>
    <row r="823" spans="5:5" ht="18" customHeight="1">
      <c r="E823" s="270"/>
    </row>
    <row r="824" spans="5:5" ht="18" customHeight="1">
      <c r="E824" s="270"/>
    </row>
    <row r="825" spans="5:5" ht="18" customHeight="1">
      <c r="E825" s="270"/>
    </row>
    <row r="826" spans="5:5" ht="18" customHeight="1">
      <c r="E826" s="270"/>
    </row>
    <row r="827" spans="5:5" ht="18" customHeight="1">
      <c r="E827" s="270"/>
    </row>
    <row r="828" spans="5:5" ht="18" customHeight="1">
      <c r="E828" s="270"/>
    </row>
    <row r="829" spans="5:5" ht="18" customHeight="1">
      <c r="E829" s="270"/>
    </row>
    <row r="830" spans="5:5" ht="18" customHeight="1">
      <c r="E830" s="270"/>
    </row>
    <row r="831" spans="5:5" ht="18" customHeight="1">
      <c r="E831" s="270"/>
    </row>
    <row r="832" spans="5:5" ht="18" customHeight="1">
      <c r="E832" s="270"/>
    </row>
    <row r="833" spans="5:5" ht="18" customHeight="1">
      <c r="E833" s="270"/>
    </row>
    <row r="834" spans="5:5" ht="18" customHeight="1">
      <c r="E834" s="270"/>
    </row>
    <row r="835" spans="5:5" ht="18" customHeight="1">
      <c r="E835" s="270"/>
    </row>
    <row r="836" spans="5:5" ht="18" customHeight="1">
      <c r="E836" s="270"/>
    </row>
    <row r="837" spans="5:5" ht="18" customHeight="1">
      <c r="E837" s="270"/>
    </row>
    <row r="838" spans="5:5" ht="18" customHeight="1">
      <c r="E838" s="270"/>
    </row>
    <row r="839" spans="5:5" ht="18" customHeight="1">
      <c r="E839" s="270"/>
    </row>
    <row r="840" spans="5:5" ht="18" customHeight="1">
      <c r="E840" s="270"/>
    </row>
    <row r="841" spans="5:5" ht="18" customHeight="1">
      <c r="E841" s="270"/>
    </row>
    <row r="842" spans="5:5" ht="18" customHeight="1">
      <c r="E842" s="270"/>
    </row>
    <row r="843" spans="5:5" ht="18" customHeight="1">
      <c r="E843" s="270"/>
    </row>
    <row r="844" spans="5:5" ht="18" customHeight="1">
      <c r="E844" s="270"/>
    </row>
    <row r="845" spans="5:5" ht="18" customHeight="1">
      <c r="E845" s="270"/>
    </row>
    <row r="846" spans="5:5" ht="18" customHeight="1">
      <c r="E846" s="270"/>
    </row>
    <row r="847" spans="5:5" ht="18" customHeight="1">
      <c r="E847" s="270"/>
    </row>
    <row r="848" spans="5:5" ht="18" customHeight="1">
      <c r="E848" s="270"/>
    </row>
    <row r="849" spans="5:5" ht="18" customHeight="1">
      <c r="E849" s="270"/>
    </row>
    <row r="850" spans="5:5" ht="18" customHeight="1">
      <c r="E850" s="270"/>
    </row>
    <row r="851" spans="5:5" ht="18" customHeight="1">
      <c r="E851" s="270"/>
    </row>
    <row r="852" spans="5:5" ht="18" customHeight="1">
      <c r="E852" s="270"/>
    </row>
    <row r="853" spans="5:5" ht="18" customHeight="1">
      <c r="E853" s="270"/>
    </row>
    <row r="854" spans="5:5" ht="18" customHeight="1">
      <c r="E854" s="270"/>
    </row>
    <row r="855" spans="5:5" ht="18" customHeight="1">
      <c r="E855" s="270"/>
    </row>
    <row r="856" spans="5:5" ht="18" customHeight="1">
      <c r="E856" s="270"/>
    </row>
    <row r="857" spans="5:5" ht="18" customHeight="1">
      <c r="E857" s="270"/>
    </row>
    <row r="858" spans="5:5" ht="18" customHeight="1">
      <c r="E858" s="270"/>
    </row>
    <row r="859" spans="5:5" ht="18" customHeight="1">
      <c r="E859" s="270"/>
    </row>
    <row r="860" spans="5:5" ht="18" customHeight="1">
      <c r="E860" s="270"/>
    </row>
    <row r="861" spans="5:5" ht="18" customHeight="1">
      <c r="E861" s="270"/>
    </row>
    <row r="862" spans="5:5" ht="18" customHeight="1">
      <c r="E862" s="270"/>
    </row>
    <row r="863" spans="5:5" ht="18" customHeight="1">
      <c r="E863" s="270"/>
    </row>
    <row r="864" spans="5:5" ht="18" customHeight="1">
      <c r="E864" s="270"/>
    </row>
    <row r="865" spans="5:5" ht="18" customHeight="1">
      <c r="E865" s="270"/>
    </row>
    <row r="866" spans="5:5" ht="18" customHeight="1">
      <c r="E866" s="270"/>
    </row>
    <row r="867" spans="5:5" ht="18" customHeight="1">
      <c r="E867" s="270"/>
    </row>
    <row r="868" spans="5:5" ht="18" customHeight="1">
      <c r="E868" s="270"/>
    </row>
    <row r="869" spans="5:5" ht="18" customHeight="1">
      <c r="E869" s="270"/>
    </row>
    <row r="870" spans="5:5" ht="18" customHeight="1">
      <c r="E870" s="270"/>
    </row>
    <row r="871" spans="5:5" ht="18" customHeight="1">
      <c r="E871" s="270"/>
    </row>
    <row r="872" spans="5:5" ht="18" customHeight="1">
      <c r="E872" s="270"/>
    </row>
    <row r="873" spans="5:5" ht="18" customHeight="1">
      <c r="E873" s="270"/>
    </row>
    <row r="874" spans="5:5" ht="18" customHeight="1">
      <c r="E874" s="270"/>
    </row>
    <row r="875" spans="5:5" ht="18" customHeight="1">
      <c r="E875" s="270"/>
    </row>
    <row r="876" spans="5:5" ht="18" customHeight="1">
      <c r="E876" s="270"/>
    </row>
    <row r="877" spans="5:5" ht="18" customHeight="1">
      <c r="E877" s="270"/>
    </row>
    <row r="878" spans="5:5" ht="18" customHeight="1">
      <c r="E878" s="270"/>
    </row>
    <row r="879" spans="5:5" ht="18" customHeight="1">
      <c r="E879" s="270"/>
    </row>
    <row r="880" spans="5:5" ht="18" customHeight="1">
      <c r="E880" s="270"/>
    </row>
    <row r="881" spans="5:5" ht="18" customHeight="1">
      <c r="E881" s="270"/>
    </row>
    <row r="882" spans="5:5" ht="18" customHeight="1">
      <c r="E882" s="270"/>
    </row>
    <row r="883" spans="5:5" ht="18" customHeight="1">
      <c r="E883" s="270"/>
    </row>
    <row r="884" spans="5:5" ht="18" customHeight="1">
      <c r="E884" s="270"/>
    </row>
    <row r="885" spans="5:5" ht="18" customHeight="1">
      <c r="E885" s="270"/>
    </row>
    <row r="886" spans="5:5" ht="18" customHeight="1">
      <c r="E886" s="270"/>
    </row>
    <row r="887" spans="5:5" ht="18" customHeight="1">
      <c r="E887" s="270"/>
    </row>
    <row r="888" spans="5:5" ht="18" customHeight="1">
      <c r="E888" s="270"/>
    </row>
    <row r="889" spans="5:5" ht="18" customHeight="1">
      <c r="E889" s="270"/>
    </row>
    <row r="890" spans="5:5" ht="18" customHeight="1">
      <c r="E890" s="270"/>
    </row>
    <row r="891" spans="5:5" ht="18" customHeight="1">
      <c r="E891" s="270"/>
    </row>
    <row r="892" spans="5:5" ht="18" customHeight="1">
      <c r="E892" s="270"/>
    </row>
    <row r="893" spans="5:5" ht="18" customHeight="1">
      <c r="E893" s="270"/>
    </row>
    <row r="894" spans="5:5" ht="18" customHeight="1">
      <c r="E894" s="270"/>
    </row>
    <row r="895" spans="5:5" ht="18" customHeight="1">
      <c r="E895" s="270"/>
    </row>
    <row r="896" spans="5:5" ht="18" customHeight="1">
      <c r="E896" s="270"/>
    </row>
    <row r="897" spans="5:5" ht="18" customHeight="1">
      <c r="E897" s="270"/>
    </row>
    <row r="898" spans="5:5" ht="18" customHeight="1">
      <c r="E898" s="270"/>
    </row>
    <row r="899" spans="5:5" ht="18" customHeight="1">
      <c r="E899" s="270"/>
    </row>
    <row r="900" spans="5:5" ht="18" customHeight="1">
      <c r="E900" s="270"/>
    </row>
    <row r="901" spans="5:5" ht="18" customHeight="1">
      <c r="E901" s="270"/>
    </row>
    <row r="902" spans="5:5" ht="18" customHeight="1">
      <c r="E902" s="270"/>
    </row>
    <row r="903" spans="5:5" ht="18" customHeight="1">
      <c r="E903" s="270"/>
    </row>
    <row r="904" spans="5:5" ht="18" customHeight="1">
      <c r="E904" s="270"/>
    </row>
    <row r="905" spans="5:5" ht="18" customHeight="1">
      <c r="E905" s="270"/>
    </row>
    <row r="906" spans="5:5" ht="18" customHeight="1">
      <c r="E906" s="270"/>
    </row>
    <row r="907" spans="5:5" ht="18" customHeight="1">
      <c r="E907" s="270"/>
    </row>
    <row r="908" spans="5:5" ht="18" customHeight="1">
      <c r="E908" s="270"/>
    </row>
    <row r="909" spans="5:5" ht="18" customHeight="1">
      <c r="E909" s="270"/>
    </row>
    <row r="910" spans="5:5" ht="18" customHeight="1">
      <c r="E910" s="270"/>
    </row>
    <row r="911" spans="5:5" ht="18" customHeight="1">
      <c r="E911" s="270"/>
    </row>
    <row r="912" spans="5:5" ht="18" customHeight="1">
      <c r="E912" s="270"/>
    </row>
    <row r="913" spans="5:5" ht="18" customHeight="1">
      <c r="E913" s="270"/>
    </row>
    <row r="914" spans="5:5" ht="18" customHeight="1">
      <c r="E914" s="270"/>
    </row>
    <row r="915" spans="5:5" ht="18" customHeight="1">
      <c r="E915" s="270"/>
    </row>
    <row r="916" spans="5:5" ht="18" customHeight="1">
      <c r="E916" s="270"/>
    </row>
    <row r="917" spans="5:5" ht="18" customHeight="1">
      <c r="E917" s="270"/>
    </row>
    <row r="918" spans="5:5" ht="18" customHeight="1">
      <c r="E918" s="270"/>
    </row>
    <row r="919" spans="5:5" ht="18" customHeight="1">
      <c r="E919" s="270"/>
    </row>
    <row r="920" spans="5:5" ht="18" customHeight="1">
      <c r="E920" s="270"/>
    </row>
    <row r="921" spans="5:5" ht="18" customHeight="1">
      <c r="E921" s="270"/>
    </row>
    <row r="922" spans="5:5" ht="18" customHeight="1">
      <c r="E922" s="270"/>
    </row>
    <row r="923" spans="5:5" ht="18" customHeight="1">
      <c r="E923" s="270"/>
    </row>
    <row r="924" spans="5:5" ht="18" customHeight="1">
      <c r="E924" s="270"/>
    </row>
    <row r="925" spans="5:5" ht="18" customHeight="1">
      <c r="E925" s="270"/>
    </row>
    <row r="926" spans="5:5" ht="18" customHeight="1">
      <c r="E926" s="270"/>
    </row>
    <row r="927" spans="5:5" ht="18" customHeight="1">
      <c r="E927" s="270"/>
    </row>
    <row r="928" spans="5:5" ht="18" customHeight="1">
      <c r="E928" s="270"/>
    </row>
    <row r="929" spans="5:5" ht="18" customHeight="1">
      <c r="E929" s="270"/>
    </row>
    <row r="930" spans="5:5" ht="18" customHeight="1">
      <c r="E930" s="270"/>
    </row>
    <row r="931" spans="5:5" ht="18" customHeight="1">
      <c r="E931" s="270"/>
    </row>
    <row r="932" spans="5:5" ht="18" customHeight="1">
      <c r="E932" s="270"/>
    </row>
    <row r="933" spans="5:5" ht="18" customHeight="1">
      <c r="E933" s="270"/>
    </row>
    <row r="934" spans="5:5" ht="18" customHeight="1">
      <c r="E934" s="270"/>
    </row>
    <row r="935" spans="5:5" ht="18" customHeight="1">
      <c r="E935" s="270"/>
    </row>
    <row r="936" spans="5:5" ht="18" customHeight="1">
      <c r="E936" s="270"/>
    </row>
    <row r="937" spans="5:5" ht="18" customHeight="1">
      <c r="E937" s="270"/>
    </row>
    <row r="938" spans="5:5" ht="18" customHeight="1">
      <c r="E938" s="270"/>
    </row>
    <row r="939" spans="5:5" ht="18" customHeight="1">
      <c r="E939" s="270"/>
    </row>
    <row r="940" spans="5:5" ht="18" customHeight="1">
      <c r="E940" s="270"/>
    </row>
    <row r="941" spans="5:5" ht="18" customHeight="1">
      <c r="E941" s="270"/>
    </row>
    <row r="942" spans="5:5" ht="18" customHeight="1">
      <c r="E942" s="270"/>
    </row>
    <row r="943" spans="5:5" ht="18" customHeight="1">
      <c r="E943" s="270"/>
    </row>
    <row r="944" spans="5:5" ht="18" customHeight="1">
      <c r="E944" s="270"/>
    </row>
    <row r="945" spans="5:5" ht="18" customHeight="1">
      <c r="E945" s="270"/>
    </row>
    <row r="946" spans="5:5" ht="18" customHeight="1">
      <c r="E946" s="270"/>
    </row>
    <row r="947" spans="5:5" ht="18" customHeight="1">
      <c r="E947" s="270"/>
    </row>
    <row r="948" spans="5:5" ht="18" customHeight="1">
      <c r="E948" s="270"/>
    </row>
    <row r="949" spans="5:5" ht="18" customHeight="1">
      <c r="E949" s="270"/>
    </row>
    <row r="950" spans="5:5" ht="18" customHeight="1">
      <c r="E950" s="270"/>
    </row>
    <row r="951" spans="5:5" ht="18" customHeight="1">
      <c r="E951" s="270"/>
    </row>
    <row r="952" spans="5:5" ht="18" customHeight="1">
      <c r="E952" s="270"/>
    </row>
    <row r="953" spans="5:5" ht="18" customHeight="1">
      <c r="E953" s="270"/>
    </row>
    <row r="954" spans="5:5" ht="18" customHeight="1">
      <c r="E954" s="270"/>
    </row>
    <row r="955" spans="5:5" ht="18" customHeight="1">
      <c r="E955" s="270"/>
    </row>
    <row r="956" spans="5:5" ht="18" customHeight="1">
      <c r="E956" s="270"/>
    </row>
    <row r="957" spans="5:5" ht="18" customHeight="1">
      <c r="E957" s="270"/>
    </row>
    <row r="958" spans="5:5" ht="18" customHeight="1">
      <c r="E958" s="270"/>
    </row>
    <row r="959" spans="5:5" ht="18" customHeight="1">
      <c r="E959" s="270"/>
    </row>
    <row r="960" spans="5:5" ht="18" customHeight="1">
      <c r="E960" s="270"/>
    </row>
    <row r="961" spans="5:5" ht="18" customHeight="1">
      <c r="E961" s="270"/>
    </row>
    <row r="962" spans="5:5" ht="18" customHeight="1">
      <c r="E962" s="270"/>
    </row>
    <row r="963" spans="5:5" ht="18" customHeight="1">
      <c r="E963" s="270"/>
    </row>
    <row r="964" spans="5:5" ht="18" customHeight="1">
      <c r="E964" s="270"/>
    </row>
    <row r="965" spans="5:5" ht="18" customHeight="1">
      <c r="E965" s="270"/>
    </row>
    <row r="966" spans="5:5" ht="18" customHeight="1">
      <c r="E966" s="270"/>
    </row>
    <row r="967" spans="5:5" ht="18" customHeight="1">
      <c r="E967" s="270"/>
    </row>
    <row r="968" spans="5:5" ht="18" customHeight="1">
      <c r="E968" s="270"/>
    </row>
    <row r="969" spans="5:5" ht="18" customHeight="1">
      <c r="E969" s="270"/>
    </row>
    <row r="970" spans="5:5" ht="18" customHeight="1">
      <c r="E970" s="270"/>
    </row>
    <row r="971" spans="5:5" ht="18" customHeight="1">
      <c r="E971" s="270"/>
    </row>
    <row r="972" spans="5:5" ht="18" customHeight="1">
      <c r="E972" s="270"/>
    </row>
    <row r="973" spans="5:5" ht="18" customHeight="1">
      <c r="E973" s="270"/>
    </row>
    <row r="974" spans="5:5" ht="18" customHeight="1">
      <c r="E974" s="270"/>
    </row>
    <row r="975" spans="5:5" ht="18" customHeight="1">
      <c r="E975" s="270"/>
    </row>
    <row r="976" spans="5:5" ht="18" customHeight="1">
      <c r="E976" s="270"/>
    </row>
    <row r="977" spans="5:5" ht="18" customHeight="1">
      <c r="E977" s="270"/>
    </row>
    <row r="978" spans="5:5" ht="18" customHeight="1">
      <c r="E978" s="270"/>
    </row>
    <row r="979" spans="5:5" ht="18" customHeight="1">
      <c r="E979" s="270"/>
    </row>
    <row r="980" spans="5:5" ht="18" customHeight="1">
      <c r="E980" s="270"/>
    </row>
    <row r="981" spans="5:5" ht="18" customHeight="1">
      <c r="E981" s="270"/>
    </row>
    <row r="982" spans="5:5" ht="18" customHeight="1">
      <c r="E982" s="270"/>
    </row>
    <row r="983" spans="5:5" ht="18" customHeight="1">
      <c r="E983" s="270"/>
    </row>
    <row r="984" spans="5:5" ht="18" customHeight="1">
      <c r="E984" s="270"/>
    </row>
    <row r="985" spans="5:5" ht="18" customHeight="1">
      <c r="E985" s="270"/>
    </row>
    <row r="986" spans="5:5" ht="18" customHeight="1">
      <c r="E986" s="270"/>
    </row>
    <row r="987" spans="5:5" ht="18" customHeight="1">
      <c r="E987" s="270"/>
    </row>
    <row r="988" spans="5:5" ht="18" customHeight="1">
      <c r="E988" s="270"/>
    </row>
    <row r="989" spans="5:5" ht="18" customHeight="1">
      <c r="E989" s="270"/>
    </row>
    <row r="990" spans="5:5" ht="18" customHeight="1">
      <c r="E990" s="270"/>
    </row>
    <row r="991" spans="5:5" ht="18" customHeight="1">
      <c r="E991" s="270"/>
    </row>
    <row r="992" spans="5:5" ht="18" customHeight="1">
      <c r="E992" s="270"/>
    </row>
    <row r="993" spans="5:5" ht="18" customHeight="1">
      <c r="E993" s="270"/>
    </row>
    <row r="994" spans="5:5" ht="18" customHeight="1">
      <c r="E994" s="270"/>
    </row>
    <row r="995" spans="5:5" ht="18" customHeight="1">
      <c r="E995" s="270"/>
    </row>
    <row r="996" spans="5:5" ht="18" customHeight="1">
      <c r="E996" s="270"/>
    </row>
    <row r="997" spans="5:5" ht="18" customHeight="1">
      <c r="E997" s="270"/>
    </row>
    <row r="998" spans="5:5" ht="18" customHeight="1">
      <c r="E998" s="270"/>
    </row>
    <row r="999" spans="5:5" ht="18" customHeight="1">
      <c r="E999" s="270"/>
    </row>
    <row r="1000" spans="5:5" ht="18" customHeight="1">
      <c r="E1000" s="270"/>
    </row>
    <row r="1001" spans="5:5" ht="18" customHeight="1">
      <c r="E1001" s="270"/>
    </row>
    <row r="1002" spans="5:5" ht="18" customHeight="1">
      <c r="E1002" s="270"/>
    </row>
    <row r="1003" spans="5:5" ht="18" customHeight="1">
      <c r="E1003" s="270"/>
    </row>
    <row r="1004" spans="5:5" ht="18" customHeight="1">
      <c r="E1004" s="270"/>
    </row>
    <row r="1005" spans="5:5" ht="18" customHeight="1">
      <c r="E1005" s="270"/>
    </row>
    <row r="1006" spans="5:5" ht="18" customHeight="1">
      <c r="E1006" s="270"/>
    </row>
    <row r="1007" spans="5:5" ht="18" customHeight="1">
      <c r="E1007" s="270"/>
    </row>
    <row r="1008" spans="5:5" ht="18" customHeight="1">
      <c r="E1008" s="270"/>
    </row>
    <row r="1009" spans="5:5" ht="18" customHeight="1">
      <c r="E1009" s="270"/>
    </row>
  </sheetData>
  <mergeCells count="10">
    <mergeCell ref="A176:D176"/>
    <mergeCell ref="G17:G18"/>
    <mergeCell ref="H17:H18"/>
    <mergeCell ref="A1:H1"/>
    <mergeCell ref="A2:H2"/>
    <mergeCell ref="A17:A18"/>
    <mergeCell ref="B17:B18"/>
    <mergeCell ref="C17:C18"/>
    <mergeCell ref="D17:D18"/>
    <mergeCell ref="E17:F17"/>
  </mergeCells>
  <pageMargins left="0.26" right="0.11811023622047245" top="0.31496062992125984" bottom="0.19685039370078741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 ย.2</vt:lpstr>
      <vt:lpstr>1STEMI</vt:lpstr>
      <vt:lpstr>2Stroke</vt:lpstr>
      <vt:lpstr>3Trauma</vt:lpstr>
      <vt:lpstr>4Sepsis</vt:lpstr>
      <vt:lpstr>5CKD</vt:lpstr>
      <vt:lpstr>6จิตเวช</vt:lpstr>
      <vt:lpstr>7มะเร็ง</vt:lpstr>
      <vt:lpstr>8TB</vt:lpstr>
      <vt:lpstr>9กัญชา</vt:lpstr>
      <vt:lpstr>10TB Lamp</vt:lpstr>
      <vt:lpstr>'8TB'!Print_Titles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PS MMH</cp:lastModifiedBy>
  <cp:lastPrinted>2022-11-07T06:40:55Z</cp:lastPrinted>
  <dcterms:created xsi:type="dcterms:W3CDTF">2017-08-25T03:02:38Z</dcterms:created>
  <dcterms:modified xsi:type="dcterms:W3CDTF">2022-11-29T03:05:07Z</dcterms:modified>
</cp:coreProperties>
</file>