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" windowHeight="1170" activeTab="3"/>
  </bookViews>
  <sheets>
    <sheet name="รายงานผลกการจัดซื้อประจำปี " sheetId="2" r:id="rId1"/>
    <sheet name="ตค." sheetId="3" r:id="rId2"/>
    <sheet name="พย." sheetId="4" r:id="rId3"/>
    <sheet name="ธค" sheetId="5" r:id="rId4"/>
    <sheet name="มค" sheetId="6" r:id="rId5"/>
    <sheet name="กพ" sheetId="7" r:id="rId6"/>
    <sheet name="มีค" sheetId="9" r:id="rId7"/>
    <sheet name="เมย" sheetId="10" r:id="rId8"/>
    <sheet name="พค" sheetId="11" r:id="rId9"/>
    <sheet name="มิย.64" sheetId="12" r:id="rId10"/>
    <sheet name="กค.64" sheetId="13" r:id="rId11"/>
    <sheet name="สค.64" sheetId="14" r:id="rId12"/>
  </sheets>
  <calcPr calcId="144525"/>
</workbook>
</file>

<file path=xl/calcChain.xml><?xml version="1.0" encoding="utf-8"?>
<calcChain xmlns="http://schemas.openxmlformats.org/spreadsheetml/2006/main">
  <c r="G11" i="2" l="1"/>
  <c r="G9" i="2"/>
  <c r="G7" i="2"/>
  <c r="C14" i="5"/>
  <c r="C12" i="5"/>
  <c r="C14" i="4"/>
  <c r="C12" i="4"/>
  <c r="D15" i="3"/>
  <c r="G53" i="2" l="1"/>
  <c r="G50" i="2" l="1"/>
  <c r="C88" i="2"/>
  <c r="E10" i="12"/>
  <c r="E10" i="13" s="1"/>
  <c r="E10" i="14" s="1"/>
  <c r="E4" i="13"/>
  <c r="E39" i="14"/>
  <c r="D39" i="14"/>
  <c r="C39" i="14"/>
  <c r="E37" i="14"/>
  <c r="D37" i="14"/>
  <c r="C37" i="14"/>
  <c r="E33" i="14"/>
  <c r="D33" i="14"/>
  <c r="C33" i="14"/>
  <c r="E31" i="14"/>
  <c r="D31" i="14"/>
  <c r="C31" i="14"/>
  <c r="E27" i="14"/>
  <c r="D27" i="14"/>
  <c r="C27" i="14"/>
  <c r="E25" i="14"/>
  <c r="D25" i="14"/>
  <c r="C25" i="14"/>
  <c r="D21" i="14"/>
  <c r="E19" i="14"/>
  <c r="C21" i="14"/>
  <c r="D12" i="14"/>
  <c r="C12" i="14"/>
  <c r="E4" i="14"/>
  <c r="E39" i="13"/>
  <c r="D39" i="13"/>
  <c r="C39" i="13"/>
  <c r="E37" i="13"/>
  <c r="D37" i="13"/>
  <c r="C37" i="13"/>
  <c r="E33" i="13"/>
  <c r="D33" i="13"/>
  <c r="C33" i="13"/>
  <c r="E31" i="13"/>
  <c r="D31" i="13"/>
  <c r="C31" i="13"/>
  <c r="E27" i="13"/>
  <c r="D27" i="13"/>
  <c r="C27" i="13"/>
  <c r="E25" i="13"/>
  <c r="D25" i="13"/>
  <c r="C25" i="13"/>
  <c r="D21" i="13"/>
  <c r="E19" i="13"/>
  <c r="C21" i="13"/>
  <c r="D12" i="13"/>
  <c r="C12" i="13"/>
  <c r="D42" i="13" l="1"/>
  <c r="D42" i="14"/>
  <c r="C42" i="14"/>
  <c r="C42" i="13"/>
  <c r="G39" i="2"/>
  <c r="G34" i="2"/>
  <c r="E39" i="12" l="1"/>
  <c r="D39" i="12"/>
  <c r="C39" i="12"/>
  <c r="E37" i="12"/>
  <c r="D37" i="12"/>
  <c r="C37" i="12"/>
  <c r="E33" i="12"/>
  <c r="D33" i="12"/>
  <c r="C33" i="12"/>
  <c r="E31" i="12"/>
  <c r="D31" i="12"/>
  <c r="C31" i="12"/>
  <c r="E27" i="12"/>
  <c r="D27" i="12"/>
  <c r="C27" i="12"/>
  <c r="E25" i="12"/>
  <c r="D25" i="12"/>
  <c r="C25" i="12"/>
  <c r="C21" i="12"/>
  <c r="E19" i="12"/>
  <c r="D21" i="12"/>
  <c r="D12" i="12"/>
  <c r="C12" i="12"/>
  <c r="E4" i="12"/>
  <c r="E19" i="11"/>
  <c r="E10" i="11"/>
  <c r="D21" i="11"/>
  <c r="E39" i="11"/>
  <c r="D39" i="11"/>
  <c r="C39" i="11"/>
  <c r="D37" i="11"/>
  <c r="C37" i="11"/>
  <c r="E37" i="11"/>
  <c r="E33" i="11"/>
  <c r="D33" i="11"/>
  <c r="C33" i="11"/>
  <c r="D31" i="11"/>
  <c r="C31" i="11"/>
  <c r="E31" i="11"/>
  <c r="E27" i="11"/>
  <c r="D27" i="11"/>
  <c r="C27" i="11"/>
  <c r="D25" i="11"/>
  <c r="C25" i="11"/>
  <c r="E25" i="11"/>
  <c r="C21" i="11"/>
  <c r="D12" i="11"/>
  <c r="C12" i="11"/>
  <c r="E4" i="11"/>
  <c r="G41" i="2"/>
  <c r="C42" i="12" l="1"/>
  <c r="C42" i="11"/>
  <c r="D42" i="12"/>
  <c r="D42" i="11"/>
  <c r="E15" i="10"/>
  <c r="E15" i="11" s="1"/>
  <c r="E15" i="12" s="1"/>
  <c r="E15" i="13" s="1"/>
  <c r="E15" i="14" s="1"/>
  <c r="E16" i="10"/>
  <c r="E16" i="11" s="1"/>
  <c r="E16" i="12" s="1"/>
  <c r="E16" i="13" s="1"/>
  <c r="E16" i="14" s="1"/>
  <c r="E17" i="10"/>
  <c r="E17" i="11" s="1"/>
  <c r="E17" i="12" s="1"/>
  <c r="E17" i="13" s="1"/>
  <c r="E17" i="14" s="1"/>
  <c r="E5" i="10"/>
  <c r="E5" i="11" s="1"/>
  <c r="E5" i="12" s="1"/>
  <c r="E5" i="13" s="1"/>
  <c r="E5" i="14" s="1"/>
  <c r="E6" i="10"/>
  <c r="E6" i="11" s="1"/>
  <c r="E6" i="12" s="1"/>
  <c r="E6" i="13" s="1"/>
  <c r="E6" i="14" s="1"/>
  <c r="E7" i="10"/>
  <c r="E7" i="11" s="1"/>
  <c r="E7" i="12" s="1"/>
  <c r="E7" i="13" s="1"/>
  <c r="E7" i="14" s="1"/>
  <c r="E8" i="10"/>
  <c r="E8" i="11" s="1"/>
  <c r="E8" i="12" s="1"/>
  <c r="E8" i="13" s="1"/>
  <c r="E8" i="14" s="1"/>
  <c r="E14" i="10"/>
  <c r="E14" i="11" s="1"/>
  <c r="E14" i="12" s="1"/>
  <c r="E14" i="13" s="1"/>
  <c r="E14" i="14" s="1"/>
  <c r="E9" i="10"/>
  <c r="E9" i="11" s="1"/>
  <c r="E9" i="12" s="1"/>
  <c r="E9" i="13" s="1"/>
  <c r="E13" i="10"/>
  <c r="E19" i="10"/>
  <c r="E18" i="10"/>
  <c r="E18" i="11" s="1"/>
  <c r="E18" i="12" s="1"/>
  <c r="E18" i="13" s="1"/>
  <c r="E18" i="14" s="1"/>
  <c r="E10" i="10"/>
  <c r="G30" i="2"/>
  <c r="E13" i="13" l="1"/>
  <c r="E13" i="11"/>
  <c r="E9" i="14"/>
  <c r="E12" i="14" s="1"/>
  <c r="E12" i="13"/>
  <c r="E12" i="11"/>
  <c r="E12" i="12"/>
  <c r="G26" i="2"/>
  <c r="G24" i="2"/>
  <c r="E13" i="12" l="1"/>
  <c r="E21" i="12" s="1"/>
  <c r="E42" i="12" s="1"/>
  <c r="E21" i="11"/>
  <c r="E42" i="11" s="1"/>
  <c r="E13" i="14"/>
  <c r="E21" i="14" s="1"/>
  <c r="E42" i="14" s="1"/>
  <c r="E21" i="13"/>
  <c r="E42" i="13" s="1"/>
  <c r="E36" i="3" l="1"/>
  <c r="E36" i="4" s="1"/>
  <c r="E36" i="5" s="1"/>
  <c r="E36" i="6" s="1"/>
  <c r="E36" i="7" s="1"/>
  <c r="E36" i="9" s="1"/>
  <c r="E36" i="10" s="1"/>
  <c r="E35" i="3"/>
  <c r="E35" i="4" s="1"/>
  <c r="E35" i="5" s="1"/>
  <c r="E35" i="6" s="1"/>
  <c r="E35" i="7" s="1"/>
  <c r="E35" i="9" s="1"/>
  <c r="E35" i="10" s="1"/>
  <c r="E34" i="3"/>
  <c r="E34" i="4" s="1"/>
  <c r="E30" i="3"/>
  <c r="E30" i="4" s="1"/>
  <c r="E30" i="5" s="1"/>
  <c r="E30" i="6" s="1"/>
  <c r="E30" i="7" s="1"/>
  <c r="E30" i="9" s="1"/>
  <c r="E30" i="10" s="1"/>
  <c r="E29" i="3"/>
  <c r="E29" i="4" s="1"/>
  <c r="E29" i="5" s="1"/>
  <c r="E29" i="6" s="1"/>
  <c r="E29" i="7" s="1"/>
  <c r="E29" i="9" s="1"/>
  <c r="E29" i="10" s="1"/>
  <c r="E28" i="3"/>
  <c r="E28" i="4" s="1"/>
  <c r="E24" i="3"/>
  <c r="E24" i="4" s="1"/>
  <c r="E24" i="5" s="1"/>
  <c r="E24" i="6" s="1"/>
  <c r="E24" i="7" s="1"/>
  <c r="E24" i="9" s="1"/>
  <c r="E24" i="10" s="1"/>
  <c r="E23" i="3"/>
  <c r="E23" i="4" s="1"/>
  <c r="E23" i="5" s="1"/>
  <c r="E23" i="6" s="1"/>
  <c r="E23" i="7" s="1"/>
  <c r="E23" i="9" s="1"/>
  <c r="E23" i="10" s="1"/>
  <c r="E22" i="3"/>
  <c r="E22" i="4" s="1"/>
  <c r="C37" i="10"/>
  <c r="C33" i="10"/>
  <c r="C31" i="10"/>
  <c r="C27" i="10"/>
  <c r="C25" i="10"/>
  <c r="C21" i="10"/>
  <c r="C12" i="10"/>
  <c r="C37" i="7"/>
  <c r="C33" i="7"/>
  <c r="C31" i="7"/>
  <c r="C27" i="7"/>
  <c r="C25" i="7"/>
  <c r="C21" i="7"/>
  <c r="C12" i="7"/>
  <c r="C37" i="9"/>
  <c r="C33" i="9"/>
  <c r="C31" i="9"/>
  <c r="C27" i="9"/>
  <c r="C25" i="9"/>
  <c r="C21" i="9"/>
  <c r="C12" i="9"/>
  <c r="C37" i="6"/>
  <c r="C33" i="6"/>
  <c r="C31" i="6"/>
  <c r="C27" i="6"/>
  <c r="C25" i="6"/>
  <c r="C21" i="6"/>
  <c r="C12" i="6"/>
  <c r="C37" i="5"/>
  <c r="C33" i="5"/>
  <c r="C31" i="5"/>
  <c r="C27" i="5"/>
  <c r="C25" i="5"/>
  <c r="C21" i="5"/>
  <c r="C39" i="4"/>
  <c r="C37" i="4"/>
  <c r="C33" i="4"/>
  <c r="C31" i="4"/>
  <c r="C27" i="4"/>
  <c r="C25" i="4"/>
  <c r="C21" i="4"/>
  <c r="E6" i="3"/>
  <c r="E6" i="4" s="1"/>
  <c r="E6" i="5" s="1"/>
  <c r="D21" i="4"/>
  <c r="D21" i="5"/>
  <c r="D21" i="6"/>
  <c r="D21" i="7"/>
  <c r="D21" i="9"/>
  <c r="D21" i="10"/>
  <c r="D21" i="3"/>
  <c r="C21" i="3"/>
  <c r="E18" i="3"/>
  <c r="E18" i="4" s="1"/>
  <c r="E18" i="5" s="1"/>
  <c r="E18" i="6" s="1"/>
  <c r="E18" i="7" s="1"/>
  <c r="E18" i="9" s="1"/>
  <c r="E13" i="3"/>
  <c r="E13" i="4" s="1"/>
  <c r="E13" i="5" s="1"/>
  <c r="E13" i="6" s="1"/>
  <c r="E13" i="7" s="1"/>
  <c r="E13" i="9" s="1"/>
  <c r="D39" i="4"/>
  <c r="E39" i="4"/>
  <c r="D39" i="5"/>
  <c r="E39" i="5"/>
  <c r="D39" i="6"/>
  <c r="E39" i="6"/>
  <c r="D39" i="7"/>
  <c r="E39" i="7"/>
  <c r="D39" i="9"/>
  <c r="E39" i="9"/>
  <c r="D39" i="10"/>
  <c r="E39" i="10"/>
  <c r="D39" i="3"/>
  <c r="E39" i="3"/>
  <c r="C39" i="5"/>
  <c r="C39" i="6"/>
  <c r="C39" i="7"/>
  <c r="C39" i="9"/>
  <c r="C39" i="10"/>
  <c r="C39" i="3"/>
  <c r="D37" i="4"/>
  <c r="D37" i="5"/>
  <c r="D37" i="6"/>
  <c r="D37" i="7"/>
  <c r="D37" i="9"/>
  <c r="D37" i="10"/>
  <c r="D37" i="3"/>
  <c r="C37" i="3"/>
  <c r="D33" i="4"/>
  <c r="E33" i="4"/>
  <c r="D33" i="5"/>
  <c r="E33" i="5"/>
  <c r="D33" i="6"/>
  <c r="E33" i="6"/>
  <c r="D33" i="7"/>
  <c r="E33" i="7"/>
  <c r="D33" i="9"/>
  <c r="E33" i="9"/>
  <c r="D33" i="10"/>
  <c r="E33" i="10"/>
  <c r="D33" i="3"/>
  <c r="E33" i="3"/>
  <c r="C33" i="3"/>
  <c r="D31" i="4"/>
  <c r="D31" i="5"/>
  <c r="D31" i="6"/>
  <c r="D31" i="7"/>
  <c r="D31" i="9"/>
  <c r="D31" i="10"/>
  <c r="D31" i="3"/>
  <c r="C31" i="3"/>
  <c r="D27" i="4"/>
  <c r="E27" i="4"/>
  <c r="D27" i="5"/>
  <c r="E27" i="5"/>
  <c r="D27" i="6"/>
  <c r="E27" i="6"/>
  <c r="D27" i="7"/>
  <c r="E27" i="7"/>
  <c r="D27" i="9"/>
  <c r="E27" i="9"/>
  <c r="D27" i="10"/>
  <c r="E27" i="10"/>
  <c r="D27" i="3"/>
  <c r="E27" i="3"/>
  <c r="C27" i="3"/>
  <c r="D25" i="4"/>
  <c r="D25" i="5"/>
  <c r="D25" i="6"/>
  <c r="D25" i="7"/>
  <c r="D25" i="9"/>
  <c r="D25" i="10"/>
  <c r="D25" i="3"/>
  <c r="C25" i="3"/>
  <c r="E34" i="5" l="1"/>
  <c r="E37" i="4"/>
  <c r="E37" i="3"/>
  <c r="E28" i="5"/>
  <c r="E31" i="4"/>
  <c r="E31" i="3"/>
  <c r="E22" i="5"/>
  <c r="E25" i="4"/>
  <c r="E25" i="3"/>
  <c r="E6" i="6"/>
  <c r="E6" i="7" s="1"/>
  <c r="E6" i="9" s="1"/>
  <c r="D12" i="4"/>
  <c r="D42" i="4" s="1"/>
  <c r="C14" i="3"/>
  <c r="C12" i="3"/>
  <c r="C42" i="3" s="1"/>
  <c r="E34" i="6" l="1"/>
  <c r="E37" i="5"/>
  <c r="E28" i="6"/>
  <c r="E31" i="5"/>
  <c r="E22" i="6"/>
  <c r="E25" i="5"/>
  <c r="D12" i="5"/>
  <c r="D42" i="5" s="1"/>
  <c r="D12" i="6"/>
  <c r="D42" i="6" s="1"/>
  <c r="D12" i="7"/>
  <c r="D42" i="7" s="1"/>
  <c r="D12" i="9"/>
  <c r="D42" i="9" s="1"/>
  <c r="D12" i="10"/>
  <c r="D42" i="10" s="1"/>
  <c r="D12" i="3"/>
  <c r="D42" i="3" s="1"/>
  <c r="C42" i="4"/>
  <c r="C42" i="5"/>
  <c r="C42" i="6"/>
  <c r="C42" i="7"/>
  <c r="C42" i="9"/>
  <c r="C42" i="10"/>
  <c r="E34" i="7" l="1"/>
  <c r="E37" i="6"/>
  <c r="E31" i="6"/>
  <c r="E28" i="7"/>
  <c r="E25" i="6"/>
  <c r="E22" i="7"/>
  <c r="E37" i="7" l="1"/>
  <c r="E34" i="9"/>
  <c r="E31" i="7"/>
  <c r="E28" i="9"/>
  <c r="E25" i="7"/>
  <c r="E22" i="9"/>
  <c r="E10" i="3"/>
  <c r="E10" i="4" s="1"/>
  <c r="E10" i="5" s="1"/>
  <c r="E10" i="6" s="1"/>
  <c r="E34" i="10" l="1"/>
  <c r="E37" i="9"/>
  <c r="E28" i="10"/>
  <c r="E31" i="9"/>
  <c r="E22" i="10"/>
  <c r="E25" i="9"/>
  <c r="E10" i="7"/>
  <c r="E10" i="9" s="1"/>
  <c r="E37" i="10" l="1"/>
  <c r="E31" i="10"/>
  <c r="E25" i="10"/>
  <c r="E4" i="6"/>
  <c r="E4" i="5"/>
  <c r="E4" i="9" l="1"/>
  <c r="E4" i="10"/>
  <c r="E4" i="7"/>
  <c r="C42" i="2"/>
  <c r="E15" i="3"/>
  <c r="E15" i="4" s="1"/>
  <c r="E16" i="3"/>
  <c r="E16" i="4" s="1"/>
  <c r="E16" i="5" s="1"/>
  <c r="E16" i="6" s="1"/>
  <c r="E16" i="7" s="1"/>
  <c r="E16" i="9" s="1"/>
  <c r="E17" i="3"/>
  <c r="E4" i="3"/>
  <c r="E5" i="3"/>
  <c r="E7" i="3"/>
  <c r="E8" i="3"/>
  <c r="E9" i="3"/>
  <c r="E9" i="4" s="1"/>
  <c r="E9" i="5" s="1"/>
  <c r="E14" i="3"/>
  <c r="E8" i="4" l="1"/>
  <c r="E8" i="5" s="1"/>
  <c r="E8" i="6" s="1"/>
  <c r="E8" i="7" s="1"/>
  <c r="E8" i="9" s="1"/>
  <c r="E7" i="4"/>
  <c r="E7" i="5" s="1"/>
  <c r="E7" i="6" s="1"/>
  <c r="E7" i="7" s="1"/>
  <c r="E7" i="9" s="1"/>
  <c r="E14" i="4"/>
  <c r="E14" i="5" s="1"/>
  <c r="E21" i="3"/>
  <c r="E17" i="4"/>
  <c r="E17" i="5" s="1"/>
  <c r="E17" i="6" s="1"/>
  <c r="E17" i="7" s="1"/>
  <c r="E17" i="9" s="1"/>
  <c r="E15" i="5"/>
  <c r="E12" i="3"/>
  <c r="E9" i="6"/>
  <c r="E5" i="4"/>
  <c r="E42" i="3" l="1"/>
  <c r="E21" i="4"/>
  <c r="E14" i="6"/>
  <c r="E21" i="5"/>
  <c r="E15" i="6"/>
  <c r="E5" i="5"/>
  <c r="E12" i="4"/>
  <c r="E9" i="7"/>
  <c r="E9" i="9" s="1"/>
  <c r="E14" i="7" l="1"/>
  <c r="E21" i="6"/>
  <c r="E42" i="4"/>
  <c r="E15" i="7"/>
  <c r="E5" i="6"/>
  <c r="E12" i="5"/>
  <c r="E14" i="9" l="1"/>
  <c r="E21" i="7"/>
  <c r="E42" i="5"/>
  <c r="E15" i="9"/>
  <c r="E12" i="6"/>
  <c r="E5" i="7"/>
  <c r="E21" i="9" l="1"/>
  <c r="E42" i="6"/>
  <c r="E12" i="7"/>
  <c r="E42" i="7" s="1"/>
  <c r="E5" i="9"/>
  <c r="E21" i="10" l="1"/>
  <c r="E12" i="9"/>
  <c r="E42" i="9" s="1"/>
  <c r="E12" i="10" l="1"/>
  <c r="E42" i="10" s="1"/>
</calcChain>
</file>

<file path=xl/sharedStrings.xml><?xml version="1.0" encoding="utf-8"?>
<sst xmlns="http://schemas.openxmlformats.org/spreadsheetml/2006/main" count="562" uniqueCount="59">
  <si>
    <t>ลำดับที่</t>
  </si>
  <si>
    <t>ชื่อโครงการที่ได้ซื้อหรือจ้างแล้ว</t>
  </si>
  <si>
    <t xml:space="preserve">วงเงินที่ได้จัดซื้อจัดจ้าง </t>
  </si>
  <si>
    <t>ระยะเวลาที่ได้จัดซื้อจัดจ้าง</t>
  </si>
  <si>
    <t>วิธีการจัดซื้อจัดจ้าง</t>
  </si>
  <si>
    <t xml:space="preserve">หมายเหตุ ข้อมูลมาจากสขร. </t>
  </si>
  <si>
    <t>ประเภทวัสดุ ครุภัณฑ์ และจ้างเหมา</t>
  </si>
  <si>
    <t>วงเงินตามแผน</t>
  </si>
  <si>
    <t>วงเงินที่จัดซื้อจริง</t>
  </si>
  <si>
    <t>ยอดคงเหลือ</t>
  </si>
  <si>
    <t>ค่าครุภัณฑ์.....</t>
  </si>
  <si>
    <t>งบดำเนินงาน</t>
  </si>
  <si>
    <t>จัดซื้อ</t>
  </si>
  <si>
    <t>จัดจ้าง</t>
  </si>
  <si>
    <t>รวม</t>
  </si>
  <si>
    <t>สิ่งก่อสร้าง</t>
  </si>
  <si>
    <t>หมายเหตุ   รายการต้องตรงตามแผนที่ได้รับอนุมัติ</t>
  </si>
  <si>
    <t>ของหน่วยงาน  สำนักงานสาธารณสุขอำเภอแม่มาะ</t>
  </si>
  <si>
    <t>เฉพาะเจาะจง</t>
  </si>
  <si>
    <t xml:space="preserve"> </t>
  </si>
  <si>
    <r>
      <t xml:space="preserve">        ของหน่วยงาน   </t>
    </r>
    <r>
      <rPr>
        <b/>
        <sz val="18"/>
        <color theme="1"/>
        <rFont val="TH SarabunIT๙"/>
        <family val="2"/>
      </rPr>
      <t>สำนักงานสาธารณสุขอำเภอแม่เมาะ</t>
    </r>
  </si>
  <si>
    <t>ค่าครุภัณฑ์สำนักงาน</t>
  </si>
  <si>
    <t>ค่าวัสดุเชื้อเพลิงประจำเดือน พย.2563</t>
  </si>
  <si>
    <t>ค่าวัสดุเชื้อเพลิงประจำเดือน ตค.2563</t>
  </si>
  <si>
    <t>ค่าวัสดุเชื้อเพลิงประจำเดือน ธค.2563</t>
  </si>
  <si>
    <t>ค่าจ้างเหมาซ่อมบำรุงรักษาครุภัณฑ์ และสิ่งก่อสร้าง</t>
  </si>
  <si>
    <t>ค่าจ้างเหมาบุคลากร(ธุรการ งบกองทุนฯ)</t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</si>
  <si>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(งบต่างสถานบริการ)</t>
    </r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</si>
  <si>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(งบพัฒนา)</t>
    </r>
  </si>
  <si>
    <r>
      <t xml:space="preserve">ค่าจ้างเหมาบริการอื่น ๆ </t>
    </r>
    <r>
      <rPr>
        <sz val="12"/>
        <color theme="1"/>
        <rFont val="TH SarabunIT๙"/>
        <family val="2"/>
      </rPr>
      <t>(งบกองทุนพัฒนาฯ)</t>
    </r>
  </si>
  <si>
    <t>ค่าวัสดสำนักงาน (งบต่างสถานบริการ)</t>
  </si>
  <si>
    <t>ค่าครุภัณฑ์การแพทย์(งบกองทุนฯ)</t>
  </si>
  <si>
    <t>(งบกองทุนรอบไฟฟ้า)</t>
  </si>
  <si>
    <t>ค่าวัสดุคอมพิวเตอร์ (งบต่างสถานบริการ)</t>
  </si>
  <si>
    <r>
      <t xml:space="preserve">ค่าวัสดุงานบ้านงานครัว </t>
    </r>
    <r>
      <rPr>
        <sz val="13"/>
        <color theme="1"/>
        <rFont val="TH SarabunIT๙"/>
        <family val="2"/>
      </rPr>
      <t>(งบต่างสถานบริการ)</t>
    </r>
  </si>
  <si>
    <t>ค่าครุภัณฑ์ต่ำกว่าเกณฑ์</t>
  </si>
  <si>
    <t>ค่าวัสดงานบ้านงานครัว (งบกองทุนฯ)</t>
  </si>
  <si>
    <t>ค่าวัสดุเชื้อเพลิง (งบต่างสถานบริการ)</t>
  </si>
  <si>
    <t>ค่าวัสดุเชื้อเพลิง (งบกองทุนฯ)</t>
  </si>
  <si>
    <t>ค่าจ้างอินเตอร์เน็ต (งบประมาณ)</t>
  </si>
  <si>
    <t>งบลงทุน(เงินบำรุง)</t>
  </si>
  <si>
    <t>งบลงทุน(งบค่าเสื่อม)</t>
  </si>
  <si>
    <t xml:space="preserve">รายงานผลการจัดซื้อจัดจ้างประจำเดือน มกราคม  พ.ศ. .2564    </t>
  </si>
  <si>
    <t xml:space="preserve">รายงานผลการจัดซื้อจัดจ้างประจำเดือน กุมภาพันธ์ พ.ศ. .2564       </t>
  </si>
  <si>
    <t xml:space="preserve">รายงานผลการจัดซื้อจัดจ้างประจำเดือน มีนาคม พ.ศ. .2564       </t>
  </si>
  <si>
    <t xml:space="preserve">รายงานผลการจัดซื้อจัดจ้างประจำเดือน เมษายน พ.ศ. .2564       </t>
  </si>
  <si>
    <t>รายงานผลการจัดซื้อจัดจ้างประจำปีงบประมาณ  2564</t>
  </si>
  <si>
    <t xml:space="preserve">รายงานผลการจัดซื้อจัดจ้างประจำเดือนพฤษภาคม พ.ศ. .2564       </t>
  </si>
  <si>
    <t xml:space="preserve">รายงานผลการจัดซื้อจัดจ้างประจำเดือนมิถุนายน พ.ศ. .2564       </t>
  </si>
  <si>
    <t>ค่าวัสดุการเกษตร</t>
  </si>
  <si>
    <t xml:space="preserve">รายงานผลการจัดซื้อจัดจ้างประจำเดือนสิงหาคม พ.ศ. 2564       </t>
  </si>
  <si>
    <t xml:space="preserve">รายงานผลการจัดซื้อจัดจ้างประจำเดือนกรกฎาคม พ.ศ.2564       </t>
  </si>
  <si>
    <t xml:space="preserve">รายงานผลการจัดซื้อจัดจ้างประจำเดือน ธันวาคม   พ.ศ. 2564       </t>
  </si>
  <si>
    <t xml:space="preserve">รายงานผลการจัดซื้อจัดจ้างประจำเดือน พฤศจิกายน  พ.ศ.2564      </t>
  </si>
  <si>
    <t xml:space="preserve">รายงานผลการจัดซื้อจัดจ้างประจำเดือน ตุลาคม   พ.ศ. 2564    </t>
  </si>
  <si>
    <t>ค่าบริการอินเตอร์เน็ต สสอ.(ตค.64)</t>
  </si>
  <si>
    <t>ค่าจ้างเหมาซ่อมครุภัณฑ์ยานพาหนะ</t>
  </si>
  <si>
    <t>ค่าบริการอินเตอร์เน็ต สสอ.(พย.64)</t>
  </si>
  <si>
    <t>ค่าบริการอินเตอร์เน็ต สสอ.(ธค.64)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</si>
</sst>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b/>
      <sz val="20"/>
      <color theme="1"/>
      <name val="TH SarabunIT๙"/>
      <family val="2"/>
    </font>
    <font>
      <sz val="12"/>
      <color theme="1"/>
      <name val="TH SarabunIT๙"/>
      <family val="2"/>
    </font>
    <font>
      <b/>
      <sz val="20"/>
      <color indexed="8"/>
      <name val="TH SarabunIT๙"/>
      <family val="2"/>
    </font>
    <font>
      <sz val="13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43" fontId="1" fillId="0" borderId="1" xfId="1" applyFont="1" applyBorder="1"/>
    <xf numFmtId="43" fontId="1" fillId="0" borderId="2" xfId="1" applyFont="1" applyBorder="1"/>
    <xf numFmtId="43" fontId="1" fillId="0" borderId="0" xfId="0" applyNumberFormat="1" applyFont="1"/>
    <xf numFmtId="17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/>
    <xf numFmtId="43" fontId="4" fillId="2" borderId="7" xfId="0" applyNumberFormat="1" applyFont="1" applyFill="1" applyBorder="1"/>
    <xf numFmtId="0" fontId="1" fillId="2" borderId="8" xfId="0" applyFont="1" applyFill="1" applyBorder="1"/>
    <xf numFmtId="0" fontId="5" fillId="0" borderId="0" xfId="0" applyFont="1"/>
    <xf numFmtId="43" fontId="1" fillId="0" borderId="13" xfId="1" applyFont="1" applyBorder="1"/>
    <xf numFmtId="0" fontId="2" fillId="0" borderId="1" xfId="0" applyFont="1" applyBorder="1"/>
    <xf numFmtId="0" fontId="1" fillId="0" borderId="19" xfId="0" applyFont="1" applyBorder="1"/>
    <xf numFmtId="43" fontId="1" fillId="0" borderId="19" xfId="1" applyFont="1" applyBorder="1"/>
    <xf numFmtId="43" fontId="1" fillId="0" borderId="11" xfId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9" xfId="0" applyFont="1" applyBorder="1"/>
    <xf numFmtId="43" fontId="1" fillId="0" borderId="20" xfId="1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1" xfId="0" applyFont="1" applyBorder="1"/>
    <xf numFmtId="0" fontId="1" fillId="0" borderId="22" xfId="0" applyFont="1" applyBorder="1"/>
    <xf numFmtId="43" fontId="7" fillId="3" borderId="1" xfId="1" applyFont="1" applyFill="1" applyBorder="1"/>
    <xf numFmtId="43" fontId="1" fillId="3" borderId="1" xfId="1" applyFont="1" applyFill="1" applyBorder="1"/>
    <xf numFmtId="43" fontId="1" fillId="0" borderId="14" xfId="1" applyFont="1" applyBorder="1"/>
    <xf numFmtId="43" fontId="1" fillId="2" borderId="7" xfId="1" applyFont="1" applyFill="1" applyBorder="1"/>
    <xf numFmtId="43" fontId="1" fillId="2" borderId="8" xfId="1" applyFont="1" applyFill="1" applyBorder="1"/>
    <xf numFmtId="0" fontId="4" fillId="2" borderId="7" xfId="0" applyFont="1" applyFill="1" applyBorder="1" applyAlignment="1">
      <alignment horizontal="center"/>
    </xf>
    <xf numFmtId="43" fontId="4" fillId="2" borderId="7" xfId="1" applyFont="1" applyFill="1" applyBorder="1"/>
    <xf numFmtId="43" fontId="4" fillId="2" borderId="8" xfId="1" applyFont="1" applyFill="1" applyBorder="1"/>
    <xf numFmtId="43" fontId="4" fillId="4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0" borderId="1" xfId="0" applyFont="1" applyBorder="1"/>
    <xf numFmtId="0" fontId="4" fillId="4" borderId="1" xfId="0" applyFont="1" applyFill="1" applyBorder="1"/>
    <xf numFmtId="0" fontId="8" fillId="4" borderId="1" xfId="0" applyFont="1" applyFill="1" applyBorder="1"/>
    <xf numFmtId="43" fontId="8" fillId="4" borderId="1" xfId="0" applyNumberFormat="1" applyFont="1" applyFill="1" applyBorder="1"/>
    <xf numFmtId="0" fontId="1" fillId="0" borderId="1" xfId="0" applyFont="1" applyBorder="1" applyAlignment="1">
      <alignment horizontal="left"/>
    </xf>
    <xf numFmtId="4" fontId="1" fillId="0" borderId="0" xfId="0" applyNumberFormat="1" applyFont="1"/>
    <xf numFmtId="17" fontId="1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3" fontId="7" fillId="0" borderId="1" xfId="1" applyFont="1" applyBorder="1"/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D27" sqref="D27"/>
    </sheetView>
  </sheetViews>
  <sheetFormatPr defaultRowHeight="20.25" x14ac:dyDescent="0.3"/>
  <cols>
    <col min="1" max="1" width="7.25" style="1" customWidth="1"/>
    <col min="2" max="2" width="36.125" style="1" customWidth="1"/>
    <col min="3" max="3" width="17" style="1" customWidth="1"/>
    <col min="4" max="4" width="19.125" style="1" customWidth="1"/>
    <col min="5" max="5" width="16.25" style="1" customWidth="1"/>
    <col min="6" max="6" width="9" style="1"/>
    <col min="7" max="7" width="12.125" style="1" bestFit="1" customWidth="1"/>
    <col min="8" max="8" width="9.875" style="1" bestFit="1" customWidth="1"/>
    <col min="9" max="16384" width="9" style="1"/>
  </cols>
  <sheetData>
    <row r="1" spans="1:7" ht="23.25" x14ac:dyDescent="0.35">
      <c r="A1" s="18"/>
      <c r="B1" s="60" t="s">
        <v>46</v>
      </c>
      <c r="C1" s="60"/>
      <c r="D1" s="60"/>
      <c r="E1" s="60"/>
    </row>
    <row r="2" spans="1:7" ht="24" thickBot="1" x14ac:dyDescent="0.4">
      <c r="A2" s="61" t="s">
        <v>20</v>
      </c>
      <c r="B2" s="61"/>
      <c r="C2" s="61"/>
      <c r="D2" s="61"/>
      <c r="E2" s="61"/>
    </row>
    <row r="3" spans="1:7" ht="21" thickBot="1" x14ac:dyDescent="0.35">
      <c r="A3" s="55" t="s">
        <v>0</v>
      </c>
      <c r="B3" s="14" t="s">
        <v>1</v>
      </c>
      <c r="C3" s="14" t="s">
        <v>2</v>
      </c>
      <c r="D3" s="14" t="s">
        <v>3</v>
      </c>
      <c r="E3" s="56" t="s">
        <v>4</v>
      </c>
    </row>
    <row r="4" spans="1:7" x14ac:dyDescent="0.3">
      <c r="A4" s="57">
        <v>1</v>
      </c>
      <c r="B4" s="3" t="s">
        <v>55</v>
      </c>
      <c r="C4" s="8">
        <v>620</v>
      </c>
      <c r="D4" s="54">
        <v>242797</v>
      </c>
      <c r="E4" s="58" t="s">
        <v>18</v>
      </c>
    </row>
    <row r="5" spans="1:7" x14ac:dyDescent="0.3">
      <c r="A5" s="11">
        <v>2</v>
      </c>
      <c r="B5" s="2" t="s">
        <v>23</v>
      </c>
      <c r="C5" s="33">
        <v>5160</v>
      </c>
      <c r="D5" s="10">
        <v>242797</v>
      </c>
      <c r="E5" s="12" t="s">
        <v>18</v>
      </c>
    </row>
    <row r="6" spans="1:7" x14ac:dyDescent="0.3">
      <c r="A6" s="11">
        <v>3</v>
      </c>
      <c r="B6" s="2" t="s">
        <v>56</v>
      </c>
      <c r="C6" s="33">
        <v>6721.63</v>
      </c>
      <c r="D6" s="10">
        <v>242797</v>
      </c>
      <c r="E6" s="12" t="s">
        <v>18</v>
      </c>
    </row>
    <row r="7" spans="1:7" x14ac:dyDescent="0.3">
      <c r="A7" s="57">
        <v>4</v>
      </c>
      <c r="B7" s="2" t="s">
        <v>56</v>
      </c>
      <c r="C7" s="32">
        <v>3732.7</v>
      </c>
      <c r="D7" s="10">
        <v>242797</v>
      </c>
      <c r="E7" s="12" t="s">
        <v>18</v>
      </c>
      <c r="G7" s="9">
        <f>SUM(C4:C7)</f>
        <v>16234.330000000002</v>
      </c>
    </row>
    <row r="8" spans="1:7" x14ac:dyDescent="0.3">
      <c r="A8" s="11">
        <v>5</v>
      </c>
      <c r="B8" s="3" t="s">
        <v>57</v>
      </c>
      <c r="C8" s="33">
        <v>620</v>
      </c>
      <c r="D8" s="10">
        <v>242828</v>
      </c>
      <c r="E8" s="12" t="s">
        <v>18</v>
      </c>
    </row>
    <row r="9" spans="1:7" x14ac:dyDescent="0.3">
      <c r="A9" s="11">
        <v>6</v>
      </c>
      <c r="B9" s="2" t="s">
        <v>22</v>
      </c>
      <c r="C9" s="33">
        <v>8980</v>
      </c>
      <c r="D9" s="10">
        <v>242828</v>
      </c>
      <c r="E9" s="12" t="s">
        <v>18</v>
      </c>
      <c r="G9" s="9">
        <f>SUM(C8:C9)</f>
        <v>9600</v>
      </c>
    </row>
    <row r="10" spans="1:7" x14ac:dyDescent="0.3">
      <c r="A10" s="57">
        <v>7</v>
      </c>
      <c r="B10" s="3" t="s">
        <v>58</v>
      </c>
      <c r="C10" s="33">
        <v>620</v>
      </c>
      <c r="D10" s="10">
        <v>242858</v>
      </c>
      <c r="E10" s="12" t="s">
        <v>18</v>
      </c>
      <c r="G10" s="9"/>
    </row>
    <row r="11" spans="1:7" x14ac:dyDescent="0.3">
      <c r="A11" s="11">
        <v>8</v>
      </c>
      <c r="B11" s="2" t="s">
        <v>24</v>
      </c>
      <c r="C11" s="33">
        <v>5000</v>
      </c>
      <c r="D11" s="10">
        <v>242858</v>
      </c>
      <c r="E11" s="12" t="s">
        <v>18</v>
      </c>
      <c r="G11" s="9">
        <f>SUM(C10:C11)</f>
        <v>5620</v>
      </c>
    </row>
    <row r="12" spans="1:7" x14ac:dyDescent="0.3">
      <c r="A12" s="11"/>
      <c r="B12" s="2"/>
      <c r="C12" s="33"/>
      <c r="D12" s="10"/>
      <c r="E12" s="12"/>
    </row>
    <row r="13" spans="1:7" x14ac:dyDescent="0.3">
      <c r="A13" s="11"/>
      <c r="B13" s="2"/>
      <c r="C13" s="33"/>
      <c r="D13" s="10"/>
      <c r="E13" s="12"/>
      <c r="G13" s="9"/>
    </row>
    <row r="14" spans="1:7" x14ac:dyDescent="0.3">
      <c r="A14" s="11"/>
      <c r="B14" s="2"/>
      <c r="C14" s="33"/>
      <c r="D14" s="10"/>
      <c r="E14" s="12"/>
    </row>
    <row r="15" spans="1:7" x14ac:dyDescent="0.3">
      <c r="A15" s="11"/>
      <c r="B15" s="2"/>
      <c r="C15" s="33"/>
      <c r="D15" s="10"/>
      <c r="E15" s="12"/>
    </row>
    <row r="16" spans="1:7" x14ac:dyDescent="0.3">
      <c r="A16" s="11"/>
      <c r="B16" s="2"/>
      <c r="C16" s="33"/>
      <c r="D16" s="10"/>
      <c r="E16" s="12"/>
    </row>
    <row r="17" spans="1:8" x14ac:dyDescent="0.3">
      <c r="A17" s="11"/>
      <c r="B17" s="2"/>
      <c r="C17" s="33"/>
      <c r="D17" s="10"/>
      <c r="E17" s="12"/>
    </row>
    <row r="18" spans="1:8" x14ac:dyDescent="0.3">
      <c r="A18" s="11"/>
      <c r="B18" s="2"/>
      <c r="C18" s="33"/>
      <c r="D18" s="10"/>
      <c r="E18" s="12"/>
    </row>
    <row r="19" spans="1:8" x14ac:dyDescent="0.3">
      <c r="A19" s="11"/>
      <c r="B19" s="2"/>
      <c r="C19" s="33"/>
      <c r="D19" s="10"/>
      <c r="E19" s="12"/>
    </row>
    <row r="20" spans="1:8" x14ac:dyDescent="0.3">
      <c r="A20" s="11"/>
      <c r="B20" s="2"/>
      <c r="C20" s="33"/>
      <c r="D20" s="10"/>
      <c r="E20" s="12"/>
    </row>
    <row r="21" spans="1:8" x14ac:dyDescent="0.3">
      <c r="A21" s="11"/>
      <c r="B21" s="2"/>
      <c r="C21" s="33"/>
      <c r="D21" s="10"/>
      <c r="E21" s="12"/>
    </row>
    <row r="22" spans="1:8" x14ac:dyDescent="0.3">
      <c r="A22" s="11"/>
      <c r="B22" s="2"/>
      <c r="C22" s="33"/>
      <c r="D22" s="10"/>
      <c r="E22" s="12"/>
    </row>
    <row r="23" spans="1:8" x14ac:dyDescent="0.3">
      <c r="A23" s="11"/>
      <c r="B23" s="2"/>
      <c r="C23" s="33"/>
      <c r="D23" s="10"/>
      <c r="E23" s="12"/>
    </row>
    <row r="24" spans="1:8" x14ac:dyDescent="0.3">
      <c r="A24" s="11"/>
      <c r="B24" s="2"/>
      <c r="C24" s="33"/>
      <c r="D24" s="10"/>
      <c r="E24" s="12"/>
      <c r="G24" s="9">
        <f>SUM(C14:C24)</f>
        <v>0</v>
      </c>
      <c r="H24" s="9"/>
    </row>
    <row r="25" spans="1:8" x14ac:dyDescent="0.3">
      <c r="A25" s="11"/>
      <c r="B25" s="2"/>
      <c r="C25" s="33"/>
      <c r="D25" s="10"/>
      <c r="E25" s="12"/>
    </row>
    <row r="26" spans="1:8" x14ac:dyDescent="0.3">
      <c r="A26" s="11"/>
      <c r="B26" s="2"/>
      <c r="C26" s="33"/>
      <c r="D26" s="10"/>
      <c r="E26" s="12"/>
      <c r="G26" s="9">
        <f>SUM(C25:C26)</f>
        <v>0</v>
      </c>
    </row>
    <row r="27" spans="1:8" x14ac:dyDescent="0.3">
      <c r="A27" s="11"/>
      <c r="B27" s="2"/>
      <c r="C27" s="33"/>
      <c r="D27" s="69"/>
      <c r="E27" s="12"/>
    </row>
    <row r="28" spans="1:8" x14ac:dyDescent="0.3">
      <c r="A28" s="11"/>
      <c r="B28" s="2"/>
      <c r="C28" s="33"/>
      <c r="D28" s="10"/>
      <c r="E28" s="12"/>
      <c r="G28" s="9"/>
    </row>
    <row r="29" spans="1:8" x14ac:dyDescent="0.3">
      <c r="A29" s="11"/>
      <c r="B29" s="2"/>
      <c r="C29" s="7"/>
      <c r="D29" s="10"/>
      <c r="E29" s="12"/>
    </row>
    <row r="30" spans="1:8" x14ac:dyDescent="0.3">
      <c r="A30" s="11"/>
      <c r="B30" s="2"/>
      <c r="C30" s="7"/>
      <c r="D30" s="10"/>
      <c r="E30" s="12"/>
      <c r="G30" s="9">
        <f>SUM(C27:C30)</f>
        <v>0</v>
      </c>
    </row>
    <row r="31" spans="1:8" x14ac:dyDescent="0.3">
      <c r="A31" s="11"/>
      <c r="B31" s="2"/>
      <c r="C31" s="7"/>
      <c r="D31" s="10"/>
      <c r="E31" s="12"/>
    </row>
    <row r="32" spans="1:8" x14ac:dyDescent="0.3">
      <c r="A32" s="11"/>
      <c r="B32" s="2"/>
      <c r="C32" s="59"/>
      <c r="D32" s="10"/>
      <c r="E32" s="12"/>
    </row>
    <row r="33" spans="1:7" x14ac:dyDescent="0.3">
      <c r="A33" s="11"/>
      <c r="B33" s="2"/>
      <c r="C33" s="59"/>
      <c r="D33" s="10"/>
      <c r="E33" s="12"/>
    </row>
    <row r="34" spans="1:7" x14ac:dyDescent="0.3">
      <c r="A34" s="11"/>
      <c r="B34" s="2"/>
      <c r="C34" s="59"/>
      <c r="D34" s="10"/>
      <c r="E34" s="12"/>
      <c r="G34" s="9">
        <f>SUM(C31:C34)</f>
        <v>0</v>
      </c>
    </row>
    <row r="35" spans="1:7" x14ac:dyDescent="0.3">
      <c r="A35" s="11"/>
      <c r="B35" s="2"/>
      <c r="C35" s="59"/>
      <c r="D35" s="10"/>
      <c r="E35" s="12"/>
    </row>
    <row r="36" spans="1:7" x14ac:dyDescent="0.3">
      <c r="A36" s="11"/>
      <c r="B36" s="2"/>
      <c r="C36" s="59"/>
      <c r="D36" s="10"/>
      <c r="E36" s="12"/>
    </row>
    <row r="37" spans="1:7" x14ac:dyDescent="0.3">
      <c r="A37" s="11"/>
      <c r="B37" s="2"/>
      <c r="C37" s="7"/>
      <c r="D37" s="10"/>
      <c r="E37" s="12"/>
    </row>
    <row r="38" spans="1:7" x14ac:dyDescent="0.3">
      <c r="A38" s="11"/>
      <c r="B38" s="2"/>
      <c r="C38" s="7"/>
      <c r="D38" s="10"/>
      <c r="E38" s="12"/>
    </row>
    <row r="39" spans="1:7" x14ac:dyDescent="0.3">
      <c r="A39" s="11"/>
      <c r="B39" s="2"/>
      <c r="C39" s="7"/>
      <c r="D39" s="10"/>
      <c r="E39" s="12"/>
      <c r="G39" s="9">
        <f>SUM(C35:C39)</f>
        <v>0</v>
      </c>
    </row>
    <row r="40" spans="1:7" x14ac:dyDescent="0.3">
      <c r="A40" s="11"/>
      <c r="B40" s="2"/>
      <c r="C40" s="7"/>
      <c r="D40" s="10"/>
      <c r="E40" s="12"/>
    </row>
    <row r="41" spans="1:7" ht="21" thickBot="1" x14ac:dyDescent="0.35">
      <c r="A41" s="11"/>
      <c r="B41" s="2"/>
      <c r="C41" s="59"/>
      <c r="D41" s="10"/>
      <c r="E41" s="12"/>
      <c r="G41" s="9">
        <f>SUM(C40:C41)</f>
        <v>0</v>
      </c>
    </row>
    <row r="42" spans="1:7" ht="21" thickBot="1" x14ac:dyDescent="0.35">
      <c r="A42" s="15"/>
      <c r="B42" s="14" t="s">
        <v>14</v>
      </c>
      <c r="C42" s="16">
        <f>SUM(C4:C41)</f>
        <v>31454.33</v>
      </c>
      <c r="D42" s="16"/>
      <c r="E42" s="17"/>
    </row>
    <row r="44" spans="1:7" x14ac:dyDescent="0.3">
      <c r="B44" s="1" t="s">
        <v>5</v>
      </c>
      <c r="G44" s="9" t="s">
        <v>19</v>
      </c>
    </row>
    <row r="45" spans="1:7" x14ac:dyDescent="0.3">
      <c r="C45" s="9"/>
    </row>
    <row r="46" spans="1:7" ht="23.25" x14ac:dyDescent="0.35">
      <c r="A46" s="18"/>
      <c r="B46" s="60" t="s">
        <v>46</v>
      </c>
      <c r="C46" s="60"/>
      <c r="D46" s="60"/>
      <c r="E46" s="60"/>
    </row>
    <row r="47" spans="1:7" ht="24" thickBot="1" x14ac:dyDescent="0.4">
      <c r="A47" s="61" t="s">
        <v>20</v>
      </c>
      <c r="B47" s="61"/>
      <c r="C47" s="61"/>
      <c r="D47" s="61"/>
      <c r="E47" s="61"/>
    </row>
    <row r="48" spans="1:7" ht="21" thickBot="1" x14ac:dyDescent="0.35">
      <c r="A48" s="55" t="s">
        <v>0</v>
      </c>
      <c r="B48" s="14" t="s">
        <v>1</v>
      </c>
      <c r="C48" s="14" t="s">
        <v>2</v>
      </c>
      <c r="D48" s="14" t="s">
        <v>3</v>
      </c>
      <c r="E48" s="56" t="s">
        <v>4</v>
      </c>
    </row>
    <row r="49" spans="1:7" x14ac:dyDescent="0.3">
      <c r="A49" s="57"/>
      <c r="B49" s="3"/>
      <c r="C49" s="8"/>
      <c r="D49" s="54"/>
      <c r="E49" s="58"/>
    </row>
    <row r="50" spans="1:7" x14ac:dyDescent="0.3">
      <c r="A50" s="11"/>
      <c r="B50" s="2"/>
      <c r="C50" s="33"/>
      <c r="D50" s="54"/>
      <c r="E50" s="12"/>
      <c r="G50" s="9">
        <f>SUM(C49:C50)</f>
        <v>0</v>
      </c>
    </row>
    <row r="51" spans="1:7" x14ac:dyDescent="0.3">
      <c r="A51" s="57"/>
      <c r="B51" s="3"/>
      <c r="C51" s="33"/>
      <c r="D51" s="54"/>
      <c r="E51" s="12"/>
      <c r="G51" s="9"/>
    </row>
    <row r="52" spans="1:7" x14ac:dyDescent="0.3">
      <c r="A52" s="11"/>
      <c r="B52" s="3"/>
      <c r="C52" s="8"/>
      <c r="D52" s="54"/>
      <c r="E52" s="12"/>
    </row>
    <row r="53" spans="1:7" x14ac:dyDescent="0.3">
      <c r="A53" s="57"/>
      <c r="B53" s="2"/>
      <c r="C53" s="33"/>
      <c r="D53" s="54"/>
      <c r="E53" s="12"/>
      <c r="G53" s="9">
        <f>SUM(C51:C53)</f>
        <v>0</v>
      </c>
    </row>
    <row r="54" spans="1:7" x14ac:dyDescent="0.3">
      <c r="A54" s="57"/>
      <c r="B54" s="3"/>
      <c r="C54" s="33"/>
      <c r="D54" s="54"/>
      <c r="E54" s="12"/>
      <c r="G54" s="9"/>
    </row>
    <row r="55" spans="1:7" x14ac:dyDescent="0.3">
      <c r="A55" s="11"/>
      <c r="B55" s="2"/>
      <c r="C55" s="33"/>
      <c r="D55" s="54"/>
      <c r="E55" s="12"/>
    </row>
    <row r="56" spans="1:7" x14ac:dyDescent="0.3">
      <c r="A56" s="57"/>
      <c r="B56" s="2"/>
      <c r="C56" s="33"/>
      <c r="D56" s="54"/>
      <c r="E56" s="12"/>
    </row>
    <row r="57" spans="1:7" x14ac:dyDescent="0.3">
      <c r="A57" s="57"/>
      <c r="B57" s="2"/>
      <c r="C57" s="33"/>
      <c r="D57" s="54"/>
      <c r="E57" s="12"/>
    </row>
    <row r="58" spans="1:7" x14ac:dyDescent="0.3">
      <c r="A58" s="57"/>
      <c r="B58" s="2"/>
      <c r="C58" s="33"/>
      <c r="D58" s="54"/>
      <c r="E58" s="12"/>
    </row>
    <row r="59" spans="1:7" x14ac:dyDescent="0.3">
      <c r="A59" s="11"/>
      <c r="B59" s="2"/>
      <c r="C59" s="33"/>
      <c r="D59" s="10"/>
      <c r="E59" s="12"/>
    </row>
    <row r="60" spans="1:7" x14ac:dyDescent="0.3">
      <c r="A60" s="11"/>
      <c r="B60" s="2"/>
      <c r="C60" s="33"/>
      <c r="D60" s="10"/>
      <c r="E60" s="12"/>
    </row>
    <row r="61" spans="1:7" x14ac:dyDescent="0.3">
      <c r="A61" s="11"/>
      <c r="B61" s="2"/>
      <c r="C61" s="33"/>
      <c r="D61" s="10"/>
      <c r="E61" s="12"/>
    </row>
    <row r="62" spans="1:7" x14ac:dyDescent="0.3">
      <c r="A62" s="11"/>
      <c r="B62" s="2"/>
      <c r="C62" s="33"/>
      <c r="D62" s="10"/>
      <c r="E62" s="12"/>
    </row>
    <row r="63" spans="1:7" x14ac:dyDescent="0.3">
      <c r="A63" s="11"/>
      <c r="B63" s="2"/>
      <c r="C63" s="33"/>
      <c r="D63" s="10"/>
      <c r="E63" s="12"/>
    </row>
    <row r="64" spans="1:7" x14ac:dyDescent="0.3">
      <c r="A64" s="11"/>
      <c r="B64" s="2"/>
      <c r="C64" s="33"/>
      <c r="D64" s="10"/>
      <c r="E64" s="12"/>
    </row>
    <row r="65" spans="1:5" x14ac:dyDescent="0.3">
      <c r="A65" s="11"/>
      <c r="B65" s="2"/>
      <c r="C65" s="33"/>
      <c r="D65" s="10"/>
      <c r="E65" s="12"/>
    </row>
    <row r="66" spans="1:5" x14ac:dyDescent="0.3">
      <c r="A66" s="11"/>
      <c r="B66" s="2"/>
      <c r="C66" s="33"/>
      <c r="D66" s="10"/>
      <c r="E66" s="12"/>
    </row>
    <row r="67" spans="1:5" x14ac:dyDescent="0.3">
      <c r="A67" s="11"/>
      <c r="B67" s="2"/>
      <c r="C67" s="33"/>
      <c r="D67" s="10"/>
      <c r="E67" s="12"/>
    </row>
    <row r="68" spans="1:5" x14ac:dyDescent="0.3">
      <c r="A68" s="11"/>
      <c r="B68" s="2"/>
      <c r="C68" s="33"/>
      <c r="D68" s="10"/>
      <c r="E68" s="12"/>
    </row>
    <row r="69" spans="1:5" x14ac:dyDescent="0.3">
      <c r="A69" s="11"/>
      <c r="B69" s="2"/>
      <c r="C69" s="33"/>
      <c r="D69" s="10"/>
      <c r="E69" s="12"/>
    </row>
    <row r="70" spans="1:5" x14ac:dyDescent="0.3">
      <c r="A70" s="11"/>
      <c r="B70" s="2"/>
      <c r="C70" s="33"/>
      <c r="D70" s="10"/>
      <c r="E70" s="12"/>
    </row>
    <row r="71" spans="1:5" x14ac:dyDescent="0.3">
      <c r="A71" s="11"/>
      <c r="B71" s="2"/>
      <c r="C71" s="33"/>
      <c r="D71" s="10"/>
      <c r="E71" s="12"/>
    </row>
    <row r="72" spans="1:5" x14ac:dyDescent="0.3">
      <c r="A72" s="11"/>
      <c r="B72" s="2"/>
      <c r="C72" s="33"/>
      <c r="D72" s="10"/>
      <c r="E72" s="12"/>
    </row>
    <row r="73" spans="1:5" x14ac:dyDescent="0.3">
      <c r="A73" s="11"/>
      <c r="B73" s="2"/>
      <c r="C73" s="33"/>
      <c r="D73" s="10"/>
      <c r="E73" s="12"/>
    </row>
    <row r="74" spans="1:5" x14ac:dyDescent="0.3">
      <c r="A74" s="11"/>
      <c r="B74" s="2"/>
      <c r="C74" s="33"/>
      <c r="D74" s="10"/>
      <c r="E74" s="12"/>
    </row>
    <row r="75" spans="1:5" x14ac:dyDescent="0.3">
      <c r="A75" s="11"/>
      <c r="B75" s="2"/>
      <c r="C75" s="7"/>
      <c r="D75" s="10"/>
      <c r="E75" s="12"/>
    </row>
    <row r="76" spans="1:5" x14ac:dyDescent="0.3">
      <c r="A76" s="11"/>
      <c r="B76" s="2"/>
      <c r="C76" s="7"/>
      <c r="D76" s="10"/>
      <c r="E76" s="12"/>
    </row>
    <row r="77" spans="1:5" x14ac:dyDescent="0.3">
      <c r="A77" s="11"/>
      <c r="B77" s="2"/>
      <c r="C77" s="7"/>
      <c r="D77" s="10"/>
      <c r="E77" s="12"/>
    </row>
    <row r="78" spans="1:5" x14ac:dyDescent="0.3">
      <c r="A78" s="11"/>
      <c r="B78" s="2"/>
      <c r="C78" s="59"/>
      <c r="D78" s="10"/>
      <c r="E78" s="12"/>
    </row>
    <row r="79" spans="1:5" x14ac:dyDescent="0.3">
      <c r="A79" s="11"/>
      <c r="B79" s="2"/>
      <c r="C79" s="59"/>
      <c r="D79" s="10"/>
      <c r="E79" s="12"/>
    </row>
    <row r="80" spans="1:5" x14ac:dyDescent="0.3">
      <c r="A80" s="11"/>
      <c r="B80" s="2"/>
      <c r="C80" s="59"/>
      <c r="D80" s="10"/>
      <c r="E80" s="12"/>
    </row>
    <row r="81" spans="1:5" x14ac:dyDescent="0.3">
      <c r="A81" s="11"/>
      <c r="B81" s="2"/>
      <c r="C81" s="59"/>
      <c r="D81" s="10"/>
      <c r="E81" s="12"/>
    </row>
    <row r="82" spans="1:5" x14ac:dyDescent="0.3">
      <c r="A82" s="11"/>
      <c r="B82" s="2"/>
      <c r="C82" s="59"/>
      <c r="D82" s="10"/>
      <c r="E82" s="12"/>
    </row>
    <row r="83" spans="1:5" x14ac:dyDescent="0.3">
      <c r="A83" s="11"/>
      <c r="B83" s="2"/>
      <c r="C83" s="7"/>
      <c r="D83" s="10"/>
      <c r="E83" s="12"/>
    </row>
    <row r="84" spans="1:5" x14ac:dyDescent="0.3">
      <c r="A84" s="11"/>
      <c r="B84" s="2"/>
      <c r="C84" s="7"/>
      <c r="D84" s="10"/>
      <c r="E84" s="12"/>
    </row>
    <row r="85" spans="1:5" x14ac:dyDescent="0.3">
      <c r="A85" s="11"/>
      <c r="B85" s="2"/>
      <c r="C85" s="7"/>
      <c r="D85" s="10"/>
      <c r="E85" s="12"/>
    </row>
    <row r="86" spans="1:5" x14ac:dyDescent="0.3">
      <c r="A86" s="11"/>
      <c r="B86" s="2"/>
      <c r="C86" s="7"/>
      <c r="D86" s="10"/>
      <c r="E86" s="12"/>
    </row>
    <row r="87" spans="1:5" ht="21" thickBot="1" x14ac:dyDescent="0.35">
      <c r="A87" s="11"/>
      <c r="B87" s="2"/>
      <c r="C87" s="59"/>
      <c r="D87" s="10"/>
      <c r="E87" s="12"/>
    </row>
    <row r="88" spans="1:5" ht="21" thickBot="1" x14ac:dyDescent="0.35">
      <c r="A88" s="15"/>
      <c r="B88" s="14" t="s">
        <v>14</v>
      </c>
      <c r="C88" s="16">
        <f>SUM(C49:C87)</f>
        <v>0</v>
      </c>
      <c r="D88" s="16"/>
      <c r="E88" s="17"/>
    </row>
    <row r="90" spans="1:5" x14ac:dyDescent="0.3">
      <c r="B90" s="1" t="s">
        <v>5</v>
      </c>
    </row>
  </sheetData>
  <mergeCells count="4">
    <mergeCell ref="B1:E1"/>
    <mergeCell ref="A2:E2"/>
    <mergeCell ref="B46:E46"/>
    <mergeCell ref="A47:E47"/>
  </mergeCells>
  <pageMargins left="0.70866141732283472" right="0.70866141732283472" top="0.39370078740157483" bottom="0.19685039370078741" header="0.31496062992125984" footer="0.31496062992125984"/>
  <pageSetup paperSize="9" scale="85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8"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48</v>
      </c>
      <c r="C1" s="66"/>
      <c r="D1" s="66"/>
      <c r="E1" s="66"/>
    </row>
    <row r="2" spans="1:7" ht="27" thickBot="1" x14ac:dyDescent="0.45">
      <c r="A2" s="68" t="s">
        <v>17</v>
      </c>
      <c r="B2" s="68"/>
      <c r="C2" s="68"/>
      <c r="D2" s="68"/>
      <c r="E2" s="68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+มค!E4-มิย.64!D4</f>
        <v>0</v>
      </c>
    </row>
    <row r="5" spans="1:7" x14ac:dyDescent="0.3">
      <c r="A5" s="24" t="s">
        <v>12</v>
      </c>
      <c r="B5" s="2" t="s">
        <v>30</v>
      </c>
      <c r="C5" s="7"/>
      <c r="D5" s="7"/>
      <c r="E5" s="23">
        <f>+พค!E5-มิย.64!D5</f>
        <v>0</v>
      </c>
    </row>
    <row r="6" spans="1:7" x14ac:dyDescent="0.3">
      <c r="A6" s="24"/>
      <c r="B6" s="2" t="s">
        <v>36</v>
      </c>
      <c r="C6" s="7"/>
      <c r="D6" s="7"/>
      <c r="E6" s="23">
        <f>+พค!E6-มิย.64!D6</f>
        <v>0</v>
      </c>
    </row>
    <row r="7" spans="1:7" x14ac:dyDescent="0.3">
      <c r="A7" s="24"/>
      <c r="B7" s="2" t="s">
        <v>34</v>
      </c>
      <c r="C7" s="7"/>
      <c r="D7" s="7"/>
      <c r="E7" s="23">
        <f>+พค!E7-มิย.64!D7</f>
        <v>0</v>
      </c>
    </row>
    <row r="8" spans="1:7" x14ac:dyDescent="0.3">
      <c r="A8" s="24"/>
      <c r="B8" s="2" t="s">
        <v>33</v>
      </c>
      <c r="C8" s="7"/>
      <c r="D8" s="7"/>
      <c r="E8" s="23">
        <f>+พค!E8-มิย.64!D8</f>
        <v>0</v>
      </c>
      <c r="G8" s="9"/>
    </row>
    <row r="9" spans="1:7" x14ac:dyDescent="0.3">
      <c r="A9" s="24"/>
      <c r="B9" s="2" t="s">
        <v>37</v>
      </c>
      <c r="C9" s="7"/>
      <c r="D9" s="59"/>
      <c r="E9" s="23">
        <f>+พค!E9-มิย.64!D9</f>
        <v>-19140</v>
      </c>
      <c r="G9" s="9"/>
    </row>
    <row r="10" spans="1:7" x14ac:dyDescent="0.3">
      <c r="A10" s="24"/>
      <c r="B10" s="2" t="s">
        <v>38</v>
      </c>
      <c r="C10" s="7">
        <v>0</v>
      </c>
      <c r="D10" s="7"/>
      <c r="E10" s="23">
        <f>+พค!E10-มิย.64!D10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0</v>
      </c>
      <c r="D12" s="38">
        <f t="shared" ref="D12:E12" si="0">SUM(D5:D11)</f>
        <v>0</v>
      </c>
      <c r="E12" s="39">
        <f t="shared" si="0"/>
        <v>-19140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+พค!E13-มิย.64!D13</f>
        <v>0</v>
      </c>
    </row>
    <row r="14" spans="1:7" x14ac:dyDescent="0.3">
      <c r="A14" s="26" t="s">
        <v>19</v>
      </c>
      <c r="B14" s="3" t="s">
        <v>39</v>
      </c>
      <c r="C14" s="8"/>
      <c r="D14" s="8"/>
      <c r="E14" s="23">
        <f>+พค!E14-มิย.64!D14</f>
        <v>-1860</v>
      </c>
    </row>
    <row r="15" spans="1:7" x14ac:dyDescent="0.3">
      <c r="A15" s="24"/>
      <c r="B15" s="48" t="s">
        <v>25</v>
      </c>
      <c r="C15" s="7"/>
      <c r="D15" s="7"/>
      <c r="E15" s="23">
        <f>+พค!E15-มิย.64!D15</f>
        <v>-10454.33</v>
      </c>
      <c r="G15" s="9"/>
    </row>
    <row r="16" spans="1:7" x14ac:dyDescent="0.3">
      <c r="A16" s="24"/>
      <c r="B16" s="2" t="s">
        <v>27</v>
      </c>
      <c r="C16" s="8"/>
      <c r="D16" s="7"/>
      <c r="E16" s="23">
        <f>+พค!E16-มิย.64!D16</f>
        <v>0</v>
      </c>
      <c r="G16" s="9"/>
    </row>
    <row r="17" spans="1:5" x14ac:dyDescent="0.3">
      <c r="A17" s="24"/>
      <c r="B17" s="2" t="s">
        <v>28</v>
      </c>
      <c r="C17" s="7"/>
      <c r="D17" s="7"/>
      <c r="E17" s="23">
        <f>+พค!E17-มิย.64!D17</f>
        <v>0</v>
      </c>
    </row>
    <row r="18" spans="1:5" x14ac:dyDescent="0.3">
      <c r="A18" s="24"/>
      <c r="B18" s="2" t="s">
        <v>29</v>
      </c>
      <c r="C18" s="8"/>
      <c r="D18" s="8"/>
      <c r="E18" s="23">
        <f>+พค!E18-มิย.64!D18</f>
        <v>0</v>
      </c>
    </row>
    <row r="19" spans="1:5" x14ac:dyDescent="0.3">
      <c r="A19" s="25"/>
      <c r="B19" s="20"/>
      <c r="C19" s="8"/>
      <c r="D19" s="7"/>
      <c r="E19" s="23">
        <f>+เมย!E19-มิย.64!D19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0</v>
      </c>
      <c r="D21" s="38">
        <f t="shared" ref="D21:E21" si="1">SUM(D13:D20)</f>
        <v>0</v>
      </c>
      <c r="E21" s="38">
        <f t="shared" si="1"/>
        <v>-12314.33</v>
      </c>
    </row>
    <row r="22" spans="1:5" x14ac:dyDescent="0.3">
      <c r="A22" s="24" t="s">
        <v>40</v>
      </c>
      <c r="B22" s="3" t="s">
        <v>10</v>
      </c>
      <c r="C22" s="8"/>
      <c r="D22" s="8"/>
      <c r="E22" s="23">
        <v>0</v>
      </c>
    </row>
    <row r="23" spans="1:5" x14ac:dyDescent="0.3">
      <c r="A23" s="24"/>
      <c r="B23" s="3" t="s">
        <v>21</v>
      </c>
      <c r="C23" s="7"/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7" t="s">
        <v>14</v>
      </c>
      <c r="B42" s="67"/>
      <c r="C42" s="51">
        <f>+C12+C21+C25+C27+C31+C33+C37+C39</f>
        <v>0</v>
      </c>
      <c r="D42" s="51">
        <f t="shared" ref="D42:E42" si="8">+D12+D21+D25+D27+D31+D33+D37+D39</f>
        <v>0</v>
      </c>
      <c r="E42" s="51">
        <f t="shared" si="8"/>
        <v>-31454.33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51</v>
      </c>
      <c r="C1" s="66"/>
      <c r="D1" s="66"/>
      <c r="E1" s="66"/>
    </row>
    <row r="2" spans="1:7" ht="27" thickBot="1" x14ac:dyDescent="0.45">
      <c r="A2" s="68" t="s">
        <v>17</v>
      </c>
      <c r="B2" s="68"/>
      <c r="C2" s="68"/>
      <c r="D2" s="68"/>
      <c r="E2" s="68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+มิย.64!E4-กค.64!D4</f>
        <v>0</v>
      </c>
    </row>
    <row r="5" spans="1:7" x14ac:dyDescent="0.3">
      <c r="A5" s="24" t="s">
        <v>12</v>
      </c>
      <c r="B5" s="2" t="s">
        <v>30</v>
      </c>
      <c r="C5" s="7"/>
      <c r="D5" s="7"/>
      <c r="E5" s="23">
        <f>+มิย.64!E5-กค.64!D5</f>
        <v>0</v>
      </c>
    </row>
    <row r="6" spans="1:7" x14ac:dyDescent="0.3">
      <c r="A6" s="24"/>
      <c r="B6" s="2" t="s">
        <v>36</v>
      </c>
      <c r="C6" s="7"/>
      <c r="D6" s="7"/>
      <c r="E6" s="23">
        <f>+มิย.64!E6-กค.64!D6</f>
        <v>0</v>
      </c>
    </row>
    <row r="7" spans="1:7" x14ac:dyDescent="0.3">
      <c r="A7" s="24"/>
      <c r="B7" s="2" t="s">
        <v>34</v>
      </c>
      <c r="C7" s="7"/>
      <c r="D7" s="7"/>
      <c r="E7" s="23">
        <f>+มิย.64!E7-กค.64!D7</f>
        <v>0</v>
      </c>
    </row>
    <row r="8" spans="1:7" x14ac:dyDescent="0.3">
      <c r="A8" s="24"/>
      <c r="B8" s="2" t="s">
        <v>33</v>
      </c>
      <c r="C8" s="7"/>
      <c r="D8" s="7"/>
      <c r="E8" s="23">
        <f>+มิย.64!E8-กค.64!D8</f>
        <v>0</v>
      </c>
      <c r="G8" s="9"/>
    </row>
    <row r="9" spans="1:7" x14ac:dyDescent="0.3">
      <c r="A9" s="24"/>
      <c r="B9" s="2" t="s">
        <v>37</v>
      </c>
      <c r="C9" s="7"/>
      <c r="D9" s="59"/>
      <c r="E9" s="23">
        <f>+มิย.64!E9+30000-กค.64!D9</f>
        <v>10860</v>
      </c>
      <c r="G9" s="9"/>
    </row>
    <row r="10" spans="1:7" x14ac:dyDescent="0.3">
      <c r="A10" s="24"/>
      <c r="B10" s="2" t="s">
        <v>49</v>
      </c>
      <c r="C10" s="7">
        <v>0</v>
      </c>
      <c r="D10" s="7"/>
      <c r="E10" s="23">
        <f>+มิย.64!E10-กค.64!D10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0</v>
      </c>
      <c r="D12" s="38">
        <f t="shared" ref="D12:E12" si="0">SUM(D5:D11)</f>
        <v>0</v>
      </c>
      <c r="E12" s="39">
        <f t="shared" si="0"/>
        <v>10860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+เมย!E13-กค.64!D13</f>
        <v>0</v>
      </c>
    </row>
    <row r="14" spans="1:7" x14ac:dyDescent="0.3">
      <c r="A14" s="26" t="s">
        <v>19</v>
      </c>
      <c r="B14" s="3" t="s">
        <v>39</v>
      </c>
      <c r="C14" s="8"/>
      <c r="D14" s="8"/>
      <c r="E14" s="23">
        <f>+มิย.64!E14-กค.64!D14</f>
        <v>-1860</v>
      </c>
    </row>
    <row r="15" spans="1:7" x14ac:dyDescent="0.3">
      <c r="A15" s="24"/>
      <c r="B15" s="48" t="s">
        <v>25</v>
      </c>
      <c r="C15" s="7"/>
      <c r="D15" s="7"/>
      <c r="E15" s="23">
        <f>+มิย.64!E15-กค.64!D15</f>
        <v>-10454.33</v>
      </c>
      <c r="G15" s="9"/>
    </row>
    <row r="16" spans="1:7" x14ac:dyDescent="0.3">
      <c r="A16" s="24"/>
      <c r="B16" s="2" t="s">
        <v>27</v>
      </c>
      <c r="C16" s="8"/>
      <c r="D16" s="7"/>
      <c r="E16" s="23">
        <f>+มิย.64!E16-กค.64!D16</f>
        <v>0</v>
      </c>
      <c r="G16" s="9"/>
    </row>
    <row r="17" spans="1:5" x14ac:dyDescent="0.3">
      <c r="A17" s="24"/>
      <c r="B17" s="2" t="s">
        <v>28</v>
      </c>
      <c r="C17" s="7"/>
      <c r="D17" s="7"/>
      <c r="E17" s="23">
        <f>+มิย.64!E17-กค.64!D17</f>
        <v>0</v>
      </c>
    </row>
    <row r="18" spans="1:5" x14ac:dyDescent="0.3">
      <c r="A18" s="24"/>
      <c r="B18" s="2" t="s">
        <v>29</v>
      </c>
      <c r="C18" s="8"/>
      <c r="D18" s="8"/>
      <c r="E18" s="23">
        <f>+มิย.64!E18-กค.64!D18</f>
        <v>0</v>
      </c>
    </row>
    <row r="19" spans="1:5" x14ac:dyDescent="0.3">
      <c r="A19" s="25"/>
      <c r="B19" s="20"/>
      <c r="C19" s="8"/>
      <c r="D19" s="7"/>
      <c r="E19" s="23">
        <f>+เมย!E19-กค.64!D19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0</v>
      </c>
      <c r="D21" s="38">
        <f t="shared" ref="D21:E21" si="1">SUM(D13:D20)</f>
        <v>0</v>
      </c>
      <c r="E21" s="38">
        <f t="shared" si="1"/>
        <v>-12314.33</v>
      </c>
    </row>
    <row r="22" spans="1:5" x14ac:dyDescent="0.3">
      <c r="A22" s="24" t="s">
        <v>40</v>
      </c>
      <c r="B22" s="3" t="s">
        <v>10</v>
      </c>
      <c r="C22" s="8"/>
      <c r="D22" s="8"/>
      <c r="E22" s="23">
        <v>0</v>
      </c>
    </row>
    <row r="23" spans="1:5" x14ac:dyDescent="0.3">
      <c r="A23" s="24"/>
      <c r="B23" s="3" t="s">
        <v>21</v>
      </c>
      <c r="C23" s="7"/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7" t="s">
        <v>14</v>
      </c>
      <c r="B42" s="67"/>
      <c r="C42" s="51">
        <f>+C12+C21+C25+C27+C31+C33+C37+C39</f>
        <v>0</v>
      </c>
      <c r="D42" s="51">
        <f t="shared" ref="D42:E42" si="8">+D12+D21+D25+D27+D31+D33+D37+D39</f>
        <v>0</v>
      </c>
      <c r="E42" s="51">
        <f t="shared" si="8"/>
        <v>-1454.33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50</v>
      </c>
      <c r="C1" s="66"/>
      <c r="D1" s="66"/>
      <c r="E1" s="66"/>
    </row>
    <row r="2" spans="1:7" ht="27" thickBot="1" x14ac:dyDescent="0.45">
      <c r="A2" s="68" t="s">
        <v>17</v>
      </c>
      <c r="B2" s="68"/>
      <c r="C2" s="68"/>
      <c r="D2" s="68"/>
      <c r="E2" s="68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+มค!E4-สค.64!D4</f>
        <v>0</v>
      </c>
    </row>
    <row r="5" spans="1:7" x14ac:dyDescent="0.3">
      <c r="A5" s="24" t="s">
        <v>12</v>
      </c>
      <c r="B5" s="2" t="s">
        <v>30</v>
      </c>
      <c r="C5" s="7"/>
      <c r="D5" s="7"/>
      <c r="E5" s="23">
        <f>+กค.64!E5-สค.64!D5</f>
        <v>0</v>
      </c>
    </row>
    <row r="6" spans="1:7" x14ac:dyDescent="0.3">
      <c r="A6" s="24"/>
      <c r="B6" s="2" t="s">
        <v>36</v>
      </c>
      <c r="C6" s="7"/>
      <c r="D6" s="7"/>
      <c r="E6" s="23">
        <f>+กค.64!E6-สค.64!D6</f>
        <v>0</v>
      </c>
    </row>
    <row r="7" spans="1:7" x14ac:dyDescent="0.3">
      <c r="A7" s="24"/>
      <c r="B7" s="2" t="s">
        <v>34</v>
      </c>
      <c r="C7" s="7"/>
      <c r="D7" s="7"/>
      <c r="E7" s="23">
        <f>+กค.64!E7-สค.64!D7</f>
        <v>0</v>
      </c>
    </row>
    <row r="8" spans="1:7" x14ac:dyDescent="0.3">
      <c r="A8" s="24"/>
      <c r="B8" s="2" t="s">
        <v>33</v>
      </c>
      <c r="C8" s="7"/>
      <c r="D8" s="7"/>
      <c r="E8" s="23">
        <f>+กค.64!E8-สค.64!D8</f>
        <v>0</v>
      </c>
      <c r="G8" s="9"/>
    </row>
    <row r="9" spans="1:7" x14ac:dyDescent="0.3">
      <c r="A9" s="24"/>
      <c r="B9" s="2" t="s">
        <v>37</v>
      </c>
      <c r="C9" s="7"/>
      <c r="D9" s="59"/>
      <c r="E9" s="23">
        <f>+กค.64!E9-สค.64!D9</f>
        <v>10860</v>
      </c>
      <c r="G9" s="9"/>
    </row>
    <row r="10" spans="1:7" x14ac:dyDescent="0.3">
      <c r="A10" s="24"/>
      <c r="B10" s="2" t="s">
        <v>49</v>
      </c>
      <c r="C10" s="7">
        <v>0</v>
      </c>
      <c r="D10" s="7">
        <v>3300</v>
      </c>
      <c r="E10" s="23">
        <f>+กค.64!E10-สค.64!D10</f>
        <v>-3300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0</v>
      </c>
      <c r="D12" s="38">
        <f t="shared" ref="D12:E12" si="0">SUM(D5:D11)</f>
        <v>3300</v>
      </c>
      <c r="E12" s="39">
        <f t="shared" si="0"/>
        <v>7560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+กค.64!E13-สค.64!D13</f>
        <v>0</v>
      </c>
    </row>
    <row r="14" spans="1:7" x14ac:dyDescent="0.3">
      <c r="A14" s="26" t="s">
        <v>19</v>
      </c>
      <c r="B14" s="3" t="s">
        <v>39</v>
      </c>
      <c r="C14" s="8"/>
      <c r="D14" s="8"/>
      <c r="E14" s="23">
        <f>+กค.64!E14-สค.64!D14</f>
        <v>-1860</v>
      </c>
    </row>
    <row r="15" spans="1:7" x14ac:dyDescent="0.3">
      <c r="A15" s="24"/>
      <c r="B15" s="48" t="s">
        <v>25</v>
      </c>
      <c r="C15" s="7"/>
      <c r="D15" s="7"/>
      <c r="E15" s="23">
        <f>+กค.64!E15-สค.64!D15</f>
        <v>-10454.33</v>
      </c>
      <c r="G15" s="9"/>
    </row>
    <row r="16" spans="1:7" x14ac:dyDescent="0.3">
      <c r="A16" s="24"/>
      <c r="B16" s="2" t="s">
        <v>27</v>
      </c>
      <c r="C16" s="8"/>
      <c r="D16" s="7"/>
      <c r="E16" s="23">
        <f>+กค.64!E16-สค.64!D16</f>
        <v>0</v>
      </c>
      <c r="G16" s="9"/>
    </row>
    <row r="17" spans="1:5" x14ac:dyDescent="0.3">
      <c r="A17" s="24"/>
      <c r="B17" s="2" t="s">
        <v>28</v>
      </c>
      <c r="C17" s="7"/>
      <c r="D17" s="7"/>
      <c r="E17" s="23">
        <f>+กค.64!E17-สค.64!D17</f>
        <v>0</v>
      </c>
    </row>
    <row r="18" spans="1:5" x14ac:dyDescent="0.3">
      <c r="A18" s="24"/>
      <c r="B18" s="2" t="s">
        <v>29</v>
      </c>
      <c r="C18" s="8"/>
      <c r="D18" s="8"/>
      <c r="E18" s="23">
        <f>+กค.64!E18-สค.64!D18</f>
        <v>0</v>
      </c>
    </row>
    <row r="19" spans="1:5" x14ac:dyDescent="0.3">
      <c r="A19" s="25"/>
      <c r="B19" s="20"/>
      <c r="C19" s="8"/>
      <c r="D19" s="7"/>
      <c r="E19" s="23">
        <f>+เมย!E19-สค.64!D19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0</v>
      </c>
      <c r="D21" s="38">
        <f t="shared" ref="D21:E21" si="1">SUM(D13:D20)</f>
        <v>0</v>
      </c>
      <c r="E21" s="38">
        <f t="shared" si="1"/>
        <v>-12314.33</v>
      </c>
    </row>
    <row r="22" spans="1:5" x14ac:dyDescent="0.3">
      <c r="A22" s="24" t="s">
        <v>40</v>
      </c>
      <c r="B22" s="3" t="s">
        <v>10</v>
      </c>
      <c r="C22" s="8"/>
      <c r="D22" s="8"/>
      <c r="E22" s="23">
        <v>0</v>
      </c>
    </row>
    <row r="23" spans="1:5" x14ac:dyDescent="0.3">
      <c r="A23" s="24"/>
      <c r="B23" s="3" t="s">
        <v>21</v>
      </c>
      <c r="C23" s="7"/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7" t="s">
        <v>14</v>
      </c>
      <c r="B42" s="67"/>
      <c r="C42" s="51">
        <f>+C12+C21+C25+C27+C31+C33+C37+C39</f>
        <v>0</v>
      </c>
      <c r="D42" s="51">
        <f t="shared" ref="D42:E42" si="8">+D12+D21+D25+D27+D31+D33+D37+D39</f>
        <v>3300</v>
      </c>
      <c r="E42" s="51">
        <f t="shared" si="8"/>
        <v>-4754.33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F6" sqref="F6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16384" width="9" style="1"/>
  </cols>
  <sheetData>
    <row r="1" spans="1:5" ht="26.25" x14ac:dyDescent="0.4">
      <c r="B1" s="62" t="s">
        <v>54</v>
      </c>
      <c r="C1" s="62"/>
      <c r="D1" s="62"/>
      <c r="E1" s="62"/>
    </row>
    <row r="2" spans="1:5" ht="26.25" x14ac:dyDescent="0.4">
      <c r="A2" s="63" t="s">
        <v>17</v>
      </c>
      <c r="B2" s="63"/>
      <c r="C2" s="63"/>
      <c r="D2" s="63"/>
      <c r="E2" s="63"/>
    </row>
    <row r="3" spans="1:5" x14ac:dyDescent="0.3">
      <c r="A3" s="43" t="s">
        <v>0</v>
      </c>
      <c r="B3" s="43" t="s">
        <v>6</v>
      </c>
      <c r="C3" s="43" t="s">
        <v>7</v>
      </c>
      <c r="D3" s="43" t="s">
        <v>8</v>
      </c>
      <c r="E3" s="43" t="s">
        <v>9</v>
      </c>
    </row>
    <row r="4" spans="1:5" x14ac:dyDescent="0.3">
      <c r="A4" s="4"/>
      <c r="B4" s="41" t="s">
        <v>11</v>
      </c>
      <c r="C4" s="4"/>
      <c r="D4" s="4"/>
      <c r="E4" s="7">
        <f t="shared" ref="E4:E10" si="0">+C4-D4</f>
        <v>0</v>
      </c>
    </row>
    <row r="5" spans="1:5" x14ac:dyDescent="0.3">
      <c r="A5" s="2" t="s">
        <v>12</v>
      </c>
      <c r="B5" s="2" t="s">
        <v>30</v>
      </c>
      <c r="C5" s="7">
        <v>15000</v>
      </c>
      <c r="D5" s="7"/>
      <c r="E5" s="7">
        <f t="shared" si="0"/>
        <v>15000</v>
      </c>
    </row>
    <row r="6" spans="1:5" x14ac:dyDescent="0.3">
      <c r="A6" s="2"/>
      <c r="B6" s="2" t="s">
        <v>36</v>
      </c>
      <c r="C6" s="7">
        <v>0</v>
      </c>
      <c r="D6" s="7"/>
      <c r="E6" s="7">
        <f t="shared" si="0"/>
        <v>0</v>
      </c>
    </row>
    <row r="7" spans="1:5" x14ac:dyDescent="0.3">
      <c r="A7" s="2"/>
      <c r="B7" s="2" t="s">
        <v>34</v>
      </c>
      <c r="C7" s="7">
        <v>8000</v>
      </c>
      <c r="D7" s="7"/>
      <c r="E7" s="7">
        <f t="shared" si="0"/>
        <v>8000</v>
      </c>
    </row>
    <row r="8" spans="1:5" x14ac:dyDescent="0.3">
      <c r="A8" s="2"/>
      <c r="B8" s="2" t="s">
        <v>33</v>
      </c>
      <c r="C8" s="7">
        <v>15000</v>
      </c>
      <c r="D8" s="7"/>
      <c r="E8" s="7">
        <f t="shared" si="0"/>
        <v>15000</v>
      </c>
    </row>
    <row r="9" spans="1:5" x14ac:dyDescent="0.3">
      <c r="A9" s="2"/>
      <c r="B9" s="2" t="s">
        <v>37</v>
      </c>
      <c r="C9" s="7">
        <v>48000</v>
      </c>
      <c r="D9" s="7">
        <v>5160</v>
      </c>
      <c r="E9" s="7">
        <f t="shared" si="0"/>
        <v>42840</v>
      </c>
    </row>
    <row r="10" spans="1:5" x14ac:dyDescent="0.3">
      <c r="A10" s="2"/>
      <c r="B10" s="2" t="s">
        <v>38</v>
      </c>
      <c r="C10" s="7">
        <v>0</v>
      </c>
      <c r="D10" s="7"/>
      <c r="E10" s="7">
        <f t="shared" si="0"/>
        <v>0</v>
      </c>
    </row>
    <row r="11" spans="1:5" ht="21" thickBot="1" x14ac:dyDescent="0.35">
      <c r="A11" s="13"/>
      <c r="B11" s="13"/>
      <c r="C11" s="19"/>
      <c r="D11" s="19"/>
      <c r="E11" s="19" t="s">
        <v>19</v>
      </c>
    </row>
    <row r="12" spans="1:5" ht="21" thickBot="1" x14ac:dyDescent="0.35">
      <c r="A12" s="15"/>
      <c r="B12" s="14" t="s">
        <v>14</v>
      </c>
      <c r="C12" s="35">
        <f>SUM(C5:C11)</f>
        <v>86000</v>
      </c>
      <c r="D12" s="35">
        <f t="shared" ref="D12:E12" si="1">SUM(D5:D11)</f>
        <v>5160</v>
      </c>
      <c r="E12" s="36">
        <f t="shared" si="1"/>
        <v>80840</v>
      </c>
    </row>
    <row r="13" spans="1:5" x14ac:dyDescent="0.3">
      <c r="A13" s="3" t="s">
        <v>13</v>
      </c>
      <c r="B13" s="2" t="s">
        <v>26</v>
      </c>
      <c r="C13" s="7">
        <v>0</v>
      </c>
      <c r="D13" s="7"/>
      <c r="E13" s="7">
        <f t="shared" ref="E13" si="2">+C13-D13</f>
        <v>0</v>
      </c>
    </row>
    <row r="14" spans="1:5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+C14-D14</f>
        <v>9220</v>
      </c>
    </row>
    <row r="15" spans="1:5" x14ac:dyDescent="0.3">
      <c r="A15" s="2"/>
      <c r="B15" s="48" t="s">
        <v>25</v>
      </c>
      <c r="C15" s="7">
        <v>5000</v>
      </c>
      <c r="D15" s="7">
        <f>6721.63+3732.7</f>
        <v>10454.33</v>
      </c>
      <c r="E15" s="7">
        <f t="shared" ref="E15:E18" si="3">+C15-D15</f>
        <v>-5454.33</v>
      </c>
    </row>
    <row r="16" spans="1:5" x14ac:dyDescent="0.3">
      <c r="A16" s="2"/>
      <c r="B16" s="2" t="s">
        <v>27</v>
      </c>
      <c r="C16" s="8">
        <v>10000</v>
      </c>
      <c r="D16" s="7"/>
      <c r="E16" s="7">
        <f t="shared" si="3"/>
        <v>10000</v>
      </c>
    </row>
    <row r="17" spans="1:5" x14ac:dyDescent="0.3">
      <c r="A17" s="2"/>
      <c r="B17" s="2" t="s">
        <v>28</v>
      </c>
      <c r="C17" s="7">
        <v>70000</v>
      </c>
      <c r="D17" s="7"/>
      <c r="E17" s="7">
        <f t="shared" si="3"/>
        <v>70000</v>
      </c>
    </row>
    <row r="18" spans="1:5" x14ac:dyDescent="0.3">
      <c r="A18" s="2"/>
      <c r="B18" s="2" t="s">
        <v>29</v>
      </c>
      <c r="C18" s="8">
        <v>0</v>
      </c>
      <c r="D18" s="8"/>
      <c r="E18" s="7">
        <f t="shared" si="3"/>
        <v>0</v>
      </c>
    </row>
    <row r="19" spans="1:5" x14ac:dyDescent="0.3">
      <c r="A19" s="2"/>
      <c r="B19" s="3"/>
      <c r="C19" s="8"/>
      <c r="D19" s="8"/>
      <c r="E19" s="8"/>
    </row>
    <row r="20" spans="1:5" ht="21" thickBot="1" x14ac:dyDescent="0.35">
      <c r="A20" s="2"/>
      <c r="B20" s="5"/>
      <c r="C20" s="8"/>
      <c r="D20" s="8"/>
      <c r="E20" s="8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4">SUM(D13:D20)</f>
        <v>11074.33</v>
      </c>
      <c r="E21" s="35">
        <f t="shared" si="4"/>
        <v>83765.67</v>
      </c>
    </row>
    <row r="22" spans="1:5" x14ac:dyDescent="0.3">
      <c r="A22" s="2" t="s">
        <v>40</v>
      </c>
      <c r="B22" s="3" t="s">
        <v>10</v>
      </c>
      <c r="C22" s="8"/>
      <c r="D22" s="8"/>
      <c r="E22" s="7">
        <f t="shared" ref="E22:E24" si="5">+C22-D22</f>
        <v>0</v>
      </c>
    </row>
    <row r="23" spans="1:5" x14ac:dyDescent="0.3">
      <c r="A23" s="2"/>
      <c r="B23" s="3" t="s">
        <v>10</v>
      </c>
      <c r="C23" s="7"/>
      <c r="D23" s="7"/>
      <c r="E23" s="7">
        <f t="shared" si="5"/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 t="shared" si="5"/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6">SUM(D22:D24)</f>
        <v>0</v>
      </c>
      <c r="E25" s="35">
        <f t="shared" si="6"/>
        <v>0</v>
      </c>
    </row>
    <row r="26" spans="1:5" ht="21" thickBot="1" x14ac:dyDescent="0.35">
      <c r="A26" s="2"/>
      <c r="B26" s="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7">+D26</f>
        <v>0</v>
      </c>
      <c r="E27" s="35">
        <f t="shared" si="7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 t="shared" ref="E28:E30" si="8">+C28-D28</f>
        <v>0</v>
      </c>
    </row>
    <row r="29" spans="1:5" x14ac:dyDescent="0.3">
      <c r="A29" s="2"/>
      <c r="B29" s="3" t="s">
        <v>10</v>
      </c>
      <c r="C29" s="7"/>
      <c r="D29" s="7"/>
      <c r="E29" s="7">
        <f t="shared" si="8"/>
        <v>0</v>
      </c>
    </row>
    <row r="30" spans="1:5" ht="21" thickBot="1" x14ac:dyDescent="0.35">
      <c r="A30" s="2"/>
      <c r="B30" s="3" t="s">
        <v>10</v>
      </c>
      <c r="C30" s="7"/>
      <c r="D30" s="7"/>
      <c r="E30" s="7">
        <f t="shared" si="8"/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9">SUM(D28:D30)</f>
        <v>0</v>
      </c>
      <c r="E31" s="35">
        <f t="shared" si="9"/>
        <v>0</v>
      </c>
    </row>
    <row r="32" spans="1:5" ht="21" thickBot="1" x14ac:dyDescent="0.35">
      <c r="A32" s="2"/>
      <c r="B32" s="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10">+D32</f>
        <v>0</v>
      </c>
      <c r="E33" s="35">
        <f t="shared" si="10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8"/>
      <c r="E34" s="7">
        <f t="shared" ref="E34:E36" si="11">+C34-D34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 t="shared" si="11"/>
        <v>0</v>
      </c>
    </row>
    <row r="36" spans="1:5" ht="21" thickBot="1" x14ac:dyDescent="0.35">
      <c r="A36" s="2"/>
      <c r="B36" s="3" t="s">
        <v>10</v>
      </c>
      <c r="C36" s="7">
        <v>0</v>
      </c>
      <c r="D36" s="7"/>
      <c r="E36" s="7">
        <f t="shared" si="11"/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12">SUM(D34:D36)</f>
        <v>0</v>
      </c>
      <c r="E37" s="35">
        <f t="shared" si="12"/>
        <v>0</v>
      </c>
    </row>
    <row r="38" spans="1:5" ht="21" thickBot="1" x14ac:dyDescent="0.35">
      <c r="A38" s="2"/>
      <c r="B38" s="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13">+D38</f>
        <v>0</v>
      </c>
      <c r="E39" s="35">
        <f t="shared" si="13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2"/>
      <c r="B41" s="2"/>
      <c r="C41" s="2"/>
      <c r="D41" s="2"/>
      <c r="E41" s="2"/>
    </row>
    <row r="42" spans="1:5" x14ac:dyDescent="0.3">
      <c r="A42" s="64" t="s">
        <v>14</v>
      </c>
      <c r="B42" s="65"/>
      <c r="C42" s="40">
        <f>+C12+C21+C25+C27+C31+C33+C37+C39</f>
        <v>180840</v>
      </c>
      <c r="D42" s="40">
        <f t="shared" ref="D42:E42" si="14">+D12+D21+D25+D27+D31+D33+D37+D39</f>
        <v>16234.33</v>
      </c>
      <c r="E42" s="40">
        <f t="shared" si="14"/>
        <v>164605.66999999998</v>
      </c>
    </row>
    <row r="44" spans="1:5" x14ac:dyDescent="0.3">
      <c r="B44" s="6" t="s">
        <v>16</v>
      </c>
    </row>
    <row r="45" spans="1:5" x14ac:dyDescent="0.3">
      <c r="D45" s="9"/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1" workbookViewId="0">
      <selection activeCell="D5" sqref="D5"/>
    </sheetView>
  </sheetViews>
  <sheetFormatPr defaultRowHeight="20.25" x14ac:dyDescent="0.3"/>
  <cols>
    <col min="1" max="1" width="16.125" style="1" customWidth="1"/>
    <col min="2" max="2" width="32.875" style="1" customWidth="1"/>
    <col min="3" max="3" width="15.75" style="1" customWidth="1"/>
    <col min="4" max="4" width="14.1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53</v>
      </c>
      <c r="C1" s="66"/>
      <c r="D1" s="66"/>
      <c r="E1" s="66"/>
    </row>
    <row r="2" spans="1:7" ht="26.25" x14ac:dyDescent="0.4">
      <c r="A2" s="63" t="s">
        <v>17</v>
      </c>
      <c r="B2" s="63"/>
      <c r="C2" s="63"/>
      <c r="D2" s="63"/>
      <c r="E2" s="63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 t="s">
        <v>19</v>
      </c>
    </row>
    <row r="5" spans="1:7" x14ac:dyDescent="0.3">
      <c r="A5" s="2" t="s">
        <v>12</v>
      </c>
      <c r="B5" s="2" t="s">
        <v>30</v>
      </c>
      <c r="C5" s="7">
        <v>15000</v>
      </c>
      <c r="D5" s="7"/>
      <c r="E5" s="7">
        <f>+ตค.!E5-พย.!D5</f>
        <v>15000</v>
      </c>
    </row>
    <row r="6" spans="1:7" x14ac:dyDescent="0.3">
      <c r="A6" s="2"/>
      <c r="B6" s="2" t="s">
        <v>36</v>
      </c>
      <c r="C6" s="7">
        <v>0</v>
      </c>
      <c r="D6" s="7"/>
      <c r="E6" s="7">
        <f>+ตค.!E6-พย.!D6</f>
        <v>0</v>
      </c>
    </row>
    <row r="7" spans="1:7" x14ac:dyDescent="0.3">
      <c r="A7" s="2"/>
      <c r="B7" s="2" t="s">
        <v>34</v>
      </c>
      <c r="C7" s="7">
        <v>8000</v>
      </c>
      <c r="D7" s="7"/>
      <c r="E7" s="7">
        <f>+ตค.!E7-พย.!D7</f>
        <v>8000</v>
      </c>
    </row>
    <row r="8" spans="1:7" x14ac:dyDescent="0.3">
      <c r="A8" s="2"/>
      <c r="B8" s="2" t="s">
        <v>33</v>
      </c>
      <c r="C8" s="7">
        <v>15000</v>
      </c>
      <c r="D8" s="7"/>
      <c r="E8" s="7">
        <f>+ตค.!E8-พย.!D8</f>
        <v>15000</v>
      </c>
      <c r="G8" s="9"/>
    </row>
    <row r="9" spans="1:7" x14ac:dyDescent="0.3">
      <c r="A9" s="2"/>
      <c r="B9" s="2" t="s">
        <v>37</v>
      </c>
      <c r="C9" s="7">
        <v>48000</v>
      </c>
      <c r="D9" s="7">
        <v>8980</v>
      </c>
      <c r="E9" s="7">
        <f>+ตค.!E9-พย.!D9</f>
        <v>33860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+ตค.!E10-พย.!D10</f>
        <v>0</v>
      </c>
    </row>
    <row r="11" spans="1:7" ht="21" thickBot="1" x14ac:dyDescent="0.35">
      <c r="A11" s="13"/>
      <c r="B11" s="13"/>
      <c r="C11" s="19"/>
      <c r="D11" s="19"/>
      <c r="E11" s="19" t="s">
        <v>19</v>
      </c>
    </row>
    <row r="12" spans="1:7" ht="21" thickBot="1" x14ac:dyDescent="0.35">
      <c r="A12" s="15"/>
      <c r="B12" s="14" t="s">
        <v>14</v>
      </c>
      <c r="C12" s="35">
        <f>SUM(C5:C11)</f>
        <v>86000</v>
      </c>
      <c r="D12" s="35">
        <f t="shared" ref="D12" si="0">SUM(D5:D11)</f>
        <v>8980</v>
      </c>
      <c r="E12" s="36">
        <f t="shared" ref="E12" si="1">SUM(E5:E11)</f>
        <v>71860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+ตค.!E13-พย.!D13</f>
        <v>0</v>
      </c>
    </row>
    <row r="14" spans="1:7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+ตค.!E14-พย.!D14</f>
        <v>8600</v>
      </c>
    </row>
    <row r="15" spans="1:7" x14ac:dyDescent="0.3">
      <c r="A15" s="2"/>
      <c r="B15" s="48" t="s">
        <v>25</v>
      </c>
      <c r="C15" s="7">
        <v>5000</v>
      </c>
      <c r="D15" s="7"/>
      <c r="E15" s="7">
        <f>+ตค.!E15-พย.!D15</f>
        <v>-5454.33</v>
      </c>
    </row>
    <row r="16" spans="1:7" x14ac:dyDescent="0.3">
      <c r="A16" s="2"/>
      <c r="B16" s="2" t="s">
        <v>27</v>
      </c>
      <c r="C16" s="8">
        <v>10000</v>
      </c>
      <c r="D16" s="7"/>
      <c r="E16" s="7">
        <f>+ตค.!E16-พย.!D16</f>
        <v>10000</v>
      </c>
    </row>
    <row r="17" spans="1:5" x14ac:dyDescent="0.3">
      <c r="A17" s="2"/>
      <c r="B17" s="2" t="s">
        <v>28</v>
      </c>
      <c r="C17" s="7">
        <v>70000</v>
      </c>
      <c r="D17" s="7"/>
      <c r="E17" s="7">
        <f>+ตค.!E17-พย.!D17</f>
        <v>70000</v>
      </c>
    </row>
    <row r="18" spans="1:5" x14ac:dyDescent="0.3">
      <c r="A18" s="2"/>
      <c r="B18" s="2" t="s">
        <v>29</v>
      </c>
      <c r="C18" s="8">
        <v>0</v>
      </c>
      <c r="D18" s="8"/>
      <c r="E18" s="7">
        <f>+ตค.!E18-พย.!D18</f>
        <v>0</v>
      </c>
    </row>
    <row r="19" spans="1:5" x14ac:dyDescent="0.3">
      <c r="A19" s="2"/>
      <c r="B19" s="3"/>
      <c r="C19" s="8"/>
      <c r="D19" s="8"/>
      <c r="E19" s="8"/>
    </row>
    <row r="20" spans="1:5" ht="21" thickBot="1" x14ac:dyDescent="0.35">
      <c r="A20" s="2"/>
      <c r="B20" s="5"/>
      <c r="C20" s="8"/>
      <c r="D20" s="8"/>
      <c r="E20" s="8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2">SUM(D13:D20)</f>
        <v>620</v>
      </c>
      <c r="E21" s="35">
        <f t="shared" si="2"/>
        <v>83145.67</v>
      </c>
    </row>
    <row r="22" spans="1:5" x14ac:dyDescent="0.3">
      <c r="A22" s="2" t="s">
        <v>40</v>
      </c>
      <c r="B22" s="3" t="s">
        <v>10</v>
      </c>
      <c r="C22" s="8"/>
      <c r="D22" s="7"/>
      <c r="E22" s="7">
        <f>+ตค.!E22-พย.!D22</f>
        <v>0</v>
      </c>
    </row>
    <row r="23" spans="1:5" x14ac:dyDescent="0.3">
      <c r="A23" s="2"/>
      <c r="B23" s="3" t="s">
        <v>10</v>
      </c>
      <c r="C23" s="7"/>
      <c r="D23" s="7"/>
      <c r="E23" s="7">
        <f>+ตค.!E23-พย.!D23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+ตค.!E24-พย.!D24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3">SUM(D22:D24)</f>
        <v>0</v>
      </c>
      <c r="E25" s="35">
        <f t="shared" si="3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4">+D26</f>
        <v>0</v>
      </c>
      <c r="E27" s="35">
        <f t="shared" si="4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+ตค.!E28-พย.!D28</f>
        <v>0</v>
      </c>
    </row>
    <row r="29" spans="1:5" x14ac:dyDescent="0.3">
      <c r="A29" s="2"/>
      <c r="B29" s="3" t="s">
        <v>10</v>
      </c>
      <c r="C29" s="7"/>
      <c r="D29" s="7"/>
      <c r="E29" s="7">
        <f>+ตค.!E29-พย.!D29</f>
        <v>0</v>
      </c>
    </row>
    <row r="30" spans="1:5" ht="21" thickBot="1" x14ac:dyDescent="0.35">
      <c r="A30" s="2"/>
      <c r="B30" s="4"/>
      <c r="C30" s="7"/>
      <c r="D30" s="7"/>
      <c r="E30" s="7">
        <f>+ตค.!E30-พย.!D30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5">SUM(D28:D30)</f>
        <v>0</v>
      </c>
      <c r="E31" s="35">
        <f t="shared" si="5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6">+D32</f>
        <v>0</v>
      </c>
      <c r="E33" s="35">
        <f t="shared" si="6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7"/>
      <c r="E34" s="7">
        <f>+ตค.!E34-พย.!D34</f>
        <v>0</v>
      </c>
    </row>
    <row r="35" spans="1:5" ht="21" thickBot="1" x14ac:dyDescent="0.35">
      <c r="A35" s="2"/>
      <c r="B35" s="3" t="s">
        <v>35</v>
      </c>
      <c r="C35" s="7">
        <v>0</v>
      </c>
      <c r="D35" s="7"/>
      <c r="E35" s="7">
        <f>+ตค.!E35-พย.!D35</f>
        <v>0</v>
      </c>
    </row>
    <row r="36" spans="1:5" ht="21" thickBot="1" x14ac:dyDescent="0.35">
      <c r="A36" s="2"/>
      <c r="B36" s="5" t="s">
        <v>19</v>
      </c>
      <c r="C36" s="7">
        <v>0</v>
      </c>
      <c r="D36" s="2"/>
      <c r="E36" s="7">
        <f>+ตค.!E36-พย.!D36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>SUM(D34:D36)</f>
        <v>0</v>
      </c>
      <c r="E37" s="35">
        <f>SUM(E34:E36)</f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7">+D38</f>
        <v>0</v>
      </c>
      <c r="E39" s="35">
        <f t="shared" si="7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49"/>
      <c r="B42" s="49" t="s">
        <v>14</v>
      </c>
      <c r="C42" s="40">
        <f>+C12+C21+C25+C27+C31+C33+C37+C39</f>
        <v>180840</v>
      </c>
      <c r="D42" s="40">
        <f>+D12+D21+D25+D27+D31+D33+D37+D39</f>
        <v>9600</v>
      </c>
      <c r="E42" s="40">
        <f>+E12+E21+E25+E27+E31+E33+E37+E39</f>
        <v>155005.66999999998</v>
      </c>
    </row>
    <row r="43" spans="1:5" x14ac:dyDescent="0.3">
      <c r="B43" s="6" t="s">
        <v>16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D5" sqref="D5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52</v>
      </c>
      <c r="C1" s="66"/>
      <c r="D1" s="66"/>
      <c r="E1" s="66"/>
    </row>
    <row r="2" spans="1:7" ht="26.25" x14ac:dyDescent="0.4">
      <c r="A2" s="63" t="s">
        <v>17</v>
      </c>
      <c r="B2" s="63"/>
      <c r="C2" s="63"/>
      <c r="D2" s="63"/>
      <c r="E2" s="63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 t="shared" ref="E4" si="0">+C4-D4</f>
        <v>0</v>
      </c>
    </row>
    <row r="5" spans="1:7" x14ac:dyDescent="0.3">
      <c r="A5" s="2" t="s">
        <v>12</v>
      </c>
      <c r="B5" s="2" t="s">
        <v>30</v>
      </c>
      <c r="C5" s="7">
        <v>15000</v>
      </c>
      <c r="D5" s="7"/>
      <c r="E5" s="7">
        <f>+พย.!E5-ธค!D5</f>
        <v>15000</v>
      </c>
    </row>
    <row r="6" spans="1:7" x14ac:dyDescent="0.3">
      <c r="A6" s="2"/>
      <c r="B6" s="2" t="s">
        <v>36</v>
      </c>
      <c r="C6" s="7">
        <v>0</v>
      </c>
      <c r="D6" s="7"/>
      <c r="E6" s="7">
        <f>+พย.!E6-ธค!D6</f>
        <v>0</v>
      </c>
    </row>
    <row r="7" spans="1:7" x14ac:dyDescent="0.3">
      <c r="A7" s="2"/>
      <c r="B7" s="2" t="s">
        <v>34</v>
      </c>
      <c r="C7" s="7">
        <v>8000</v>
      </c>
      <c r="D7" s="7"/>
      <c r="E7" s="7">
        <f>+พย.!E7-ธค!D7</f>
        <v>8000</v>
      </c>
    </row>
    <row r="8" spans="1:7" x14ac:dyDescent="0.3">
      <c r="A8" s="2"/>
      <c r="B8" s="2" t="s">
        <v>33</v>
      </c>
      <c r="C8" s="7">
        <v>15000</v>
      </c>
      <c r="D8" s="7"/>
      <c r="E8" s="7">
        <f>+พย.!E8-ธค!D8</f>
        <v>15000</v>
      </c>
      <c r="G8" s="9"/>
    </row>
    <row r="9" spans="1:7" x14ac:dyDescent="0.3">
      <c r="A9" s="2"/>
      <c r="B9" s="2" t="s">
        <v>37</v>
      </c>
      <c r="C9" s="7">
        <v>48000</v>
      </c>
      <c r="D9" s="7">
        <v>5000</v>
      </c>
      <c r="E9" s="7">
        <f>+พย.!E9-ธค!D9</f>
        <v>28860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+พย.!E10-ธค!D10</f>
        <v>0</v>
      </c>
    </row>
    <row r="11" spans="1:7" ht="21" thickBot="1" x14ac:dyDescent="0.35">
      <c r="A11" s="13"/>
      <c r="B11" s="13"/>
      <c r="C11" s="19"/>
      <c r="D11" s="19"/>
      <c r="E11" s="19"/>
    </row>
    <row r="12" spans="1:7" ht="21" thickBot="1" x14ac:dyDescent="0.35">
      <c r="A12" s="15"/>
      <c r="B12" s="14" t="s">
        <v>14</v>
      </c>
      <c r="C12" s="35">
        <f>SUM(C5:C11)</f>
        <v>86000</v>
      </c>
      <c r="D12" s="35">
        <f t="shared" ref="D12:E12" si="1">SUM(D5:D11)</f>
        <v>5000</v>
      </c>
      <c r="E12" s="36">
        <f t="shared" si="1"/>
        <v>66860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+พย.!E13-ธค!D13</f>
        <v>0</v>
      </c>
    </row>
    <row r="14" spans="1:7" x14ac:dyDescent="0.3">
      <c r="A14" s="3" t="s">
        <v>19</v>
      </c>
      <c r="B14" s="3" t="s">
        <v>39</v>
      </c>
      <c r="C14" s="8">
        <f>820*12</f>
        <v>9840</v>
      </c>
      <c r="D14" s="8">
        <v>620</v>
      </c>
      <c r="E14" s="8">
        <f>+พย.!E14-ธค!D14</f>
        <v>7980</v>
      </c>
    </row>
    <row r="15" spans="1:7" x14ac:dyDescent="0.3">
      <c r="A15" s="2"/>
      <c r="B15" s="48" t="s">
        <v>25</v>
      </c>
      <c r="C15" s="7">
        <v>5000</v>
      </c>
      <c r="D15" s="7"/>
      <c r="E15" s="7">
        <f>+พย.!E15-ธค!D15</f>
        <v>-5454.33</v>
      </c>
      <c r="G15" s="9"/>
    </row>
    <row r="16" spans="1:7" x14ac:dyDescent="0.3">
      <c r="A16" s="2"/>
      <c r="B16" s="2" t="s">
        <v>27</v>
      </c>
      <c r="C16" s="8">
        <v>10000</v>
      </c>
      <c r="D16" s="7"/>
      <c r="E16" s="7">
        <f>+พย.!E16-ธค!D16</f>
        <v>10000</v>
      </c>
    </row>
    <row r="17" spans="1:5" x14ac:dyDescent="0.3">
      <c r="A17" s="2"/>
      <c r="B17" s="2" t="s">
        <v>28</v>
      </c>
      <c r="C17" s="7">
        <v>70000</v>
      </c>
      <c r="D17" s="7"/>
      <c r="E17" s="7">
        <f>+พย.!E17-ธค!D17</f>
        <v>70000</v>
      </c>
    </row>
    <row r="18" spans="1:5" x14ac:dyDescent="0.3">
      <c r="A18" s="2"/>
      <c r="B18" s="2" t="s">
        <v>29</v>
      </c>
      <c r="C18" s="8">
        <v>0</v>
      </c>
      <c r="D18" s="8"/>
      <c r="E18" s="7">
        <f>+พย.!E18-ธค!D18</f>
        <v>0</v>
      </c>
    </row>
    <row r="19" spans="1:5" x14ac:dyDescent="0.3">
      <c r="A19" s="2"/>
      <c r="B19" s="3"/>
      <c r="C19" s="8"/>
      <c r="D19" s="8"/>
      <c r="E19" s="8"/>
    </row>
    <row r="20" spans="1:5" ht="21" thickBot="1" x14ac:dyDescent="0.35">
      <c r="A20" s="2"/>
      <c r="B20" s="5"/>
      <c r="C20" s="8"/>
      <c r="D20" s="8"/>
      <c r="E20" s="8"/>
    </row>
    <row r="21" spans="1:5" ht="21" thickBot="1" x14ac:dyDescent="0.35">
      <c r="A21" s="15"/>
      <c r="B21" s="14" t="s">
        <v>14</v>
      </c>
      <c r="C21" s="35">
        <f>SUM(C13:C20)</f>
        <v>94840</v>
      </c>
      <c r="D21" s="35">
        <f t="shared" ref="D21:E21" si="2">SUM(D13:D20)</f>
        <v>620</v>
      </c>
      <c r="E21" s="35">
        <f t="shared" si="2"/>
        <v>82525.67</v>
      </c>
    </row>
    <row r="22" spans="1:5" x14ac:dyDescent="0.3">
      <c r="A22" s="2" t="s">
        <v>40</v>
      </c>
      <c r="B22" s="3" t="s">
        <v>10</v>
      </c>
      <c r="C22" s="8"/>
      <c r="D22" s="7"/>
      <c r="E22" s="7">
        <f>+พย.!E22-ธค!D22</f>
        <v>0</v>
      </c>
    </row>
    <row r="23" spans="1:5" x14ac:dyDescent="0.3">
      <c r="A23" s="2"/>
      <c r="B23" s="3" t="s">
        <v>10</v>
      </c>
      <c r="C23" s="7"/>
      <c r="D23" s="7"/>
      <c r="E23" s="7">
        <f>+พย.!E23-ธค!D23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+พย.!E24-ธค!D24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3">SUM(D22:D24)</f>
        <v>0</v>
      </c>
      <c r="E25" s="35">
        <f t="shared" si="3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4">+D26</f>
        <v>0</v>
      </c>
      <c r="E27" s="35">
        <f t="shared" si="4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+พย.!E28-ธค!D28</f>
        <v>0</v>
      </c>
    </row>
    <row r="29" spans="1:5" x14ac:dyDescent="0.3">
      <c r="A29" s="2"/>
      <c r="B29" s="3" t="s">
        <v>10</v>
      </c>
      <c r="C29" s="7"/>
      <c r="D29" s="7"/>
      <c r="E29" s="7">
        <f>+พย.!E29-ธค!D29</f>
        <v>0</v>
      </c>
    </row>
    <row r="30" spans="1:5" ht="21" thickBot="1" x14ac:dyDescent="0.35">
      <c r="A30" s="2"/>
      <c r="B30" s="4"/>
      <c r="C30" s="7"/>
      <c r="D30" s="7"/>
      <c r="E30" s="7">
        <f>+พย.!E30-ธค!D30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5">SUM(D28:D30)</f>
        <v>0</v>
      </c>
      <c r="E31" s="35">
        <f t="shared" si="5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6">+D32</f>
        <v>0</v>
      </c>
      <c r="E33" s="35">
        <f t="shared" si="6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7"/>
      <c r="E34" s="7">
        <f>+พย.!E34-ธค!D34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+พย.!E35-ธค!D35</f>
        <v>0</v>
      </c>
    </row>
    <row r="36" spans="1:5" ht="21" thickBot="1" x14ac:dyDescent="0.35">
      <c r="A36" s="2"/>
      <c r="B36" s="5" t="s">
        <v>19</v>
      </c>
      <c r="C36" s="7">
        <v>0</v>
      </c>
      <c r="D36" s="2"/>
      <c r="E36" s="7">
        <f>+พย.!E36-ธค!D36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7">SUM(D34:D36)</f>
        <v>0</v>
      </c>
      <c r="E37" s="35">
        <f t="shared" si="7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8">+D38</f>
        <v>0</v>
      </c>
      <c r="E39" s="35">
        <f t="shared" si="8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50"/>
      <c r="B42" s="50" t="s">
        <v>14</v>
      </c>
      <c r="C42" s="51">
        <f>+C12+C21+C25+C27+C31+C33+C37+C39</f>
        <v>180840</v>
      </c>
      <c r="D42" s="51">
        <f t="shared" ref="D42:E42" si="9">+D12+D21+D25+D27+D31+D33+D37+D39</f>
        <v>5620</v>
      </c>
      <c r="E42" s="51">
        <f t="shared" si="9"/>
        <v>149385.66999999998</v>
      </c>
    </row>
    <row r="43" spans="1:5" x14ac:dyDescent="0.3">
      <c r="B43" s="6" t="s">
        <v>16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42</v>
      </c>
      <c r="C1" s="66"/>
      <c r="D1" s="66"/>
      <c r="E1" s="66"/>
    </row>
    <row r="2" spans="1:7" ht="26.25" x14ac:dyDescent="0.4">
      <c r="A2" s="63" t="s">
        <v>17</v>
      </c>
      <c r="B2" s="63"/>
      <c r="C2" s="63"/>
      <c r="D2" s="63"/>
      <c r="E2" s="63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 t="shared" ref="E4" si="0">+C4-D4</f>
        <v>0</v>
      </c>
    </row>
    <row r="5" spans="1:7" x14ac:dyDescent="0.3">
      <c r="A5" s="2" t="s">
        <v>12</v>
      </c>
      <c r="B5" s="2" t="s">
        <v>30</v>
      </c>
      <c r="C5" s="7"/>
      <c r="D5" s="7"/>
      <c r="E5" s="7">
        <f>+ธค!E5-มค!D5</f>
        <v>15000</v>
      </c>
    </row>
    <row r="6" spans="1:7" x14ac:dyDescent="0.3">
      <c r="A6" s="2"/>
      <c r="B6" s="2" t="s">
        <v>36</v>
      </c>
      <c r="C6" s="7"/>
      <c r="D6" s="7"/>
      <c r="E6" s="7">
        <f>+ธค!E6-มค!D6</f>
        <v>0</v>
      </c>
    </row>
    <row r="7" spans="1:7" x14ac:dyDescent="0.3">
      <c r="A7" s="2"/>
      <c r="B7" s="2" t="s">
        <v>34</v>
      </c>
      <c r="C7" s="7"/>
      <c r="D7" s="7"/>
      <c r="E7" s="7">
        <f>+ธค!E7-มค!D7</f>
        <v>8000</v>
      </c>
    </row>
    <row r="8" spans="1:7" x14ac:dyDescent="0.3">
      <c r="A8" s="2"/>
      <c r="B8" s="2" t="s">
        <v>33</v>
      </c>
      <c r="C8" s="7"/>
      <c r="D8" s="7"/>
      <c r="E8" s="7">
        <f>+ธค!E8-มค!D8</f>
        <v>15000</v>
      </c>
      <c r="G8" s="9"/>
    </row>
    <row r="9" spans="1:7" x14ac:dyDescent="0.3">
      <c r="A9" s="2"/>
      <c r="B9" s="2" t="s">
        <v>37</v>
      </c>
      <c r="C9" s="7"/>
      <c r="D9" s="7"/>
      <c r="E9" s="7">
        <f>+ธค!E9-มค!D9</f>
        <v>28860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+ธค!E10-มค!D10</f>
        <v>0</v>
      </c>
    </row>
    <row r="11" spans="1:7" ht="21" thickBot="1" x14ac:dyDescent="0.35">
      <c r="A11" s="13"/>
      <c r="B11" s="13"/>
      <c r="C11" s="19"/>
      <c r="D11" s="19"/>
      <c r="E11" s="19"/>
    </row>
    <row r="12" spans="1:7" ht="21" thickBot="1" x14ac:dyDescent="0.35">
      <c r="A12" s="15"/>
      <c r="B12" s="14" t="s">
        <v>14</v>
      </c>
      <c r="C12" s="35">
        <f>SUM(C5:C11)</f>
        <v>0</v>
      </c>
      <c r="D12" s="35">
        <f t="shared" ref="D12:E12" si="1">SUM(D5:D11)</f>
        <v>0</v>
      </c>
      <c r="E12" s="36">
        <f t="shared" si="1"/>
        <v>66860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+ธค!E13-มค!D13</f>
        <v>0</v>
      </c>
    </row>
    <row r="14" spans="1:7" x14ac:dyDescent="0.3">
      <c r="A14" s="3" t="s">
        <v>19</v>
      </c>
      <c r="B14" s="3" t="s">
        <v>39</v>
      </c>
      <c r="C14" s="8"/>
      <c r="D14" s="8"/>
      <c r="E14" s="8">
        <f>+ธค!E14-มค!D14</f>
        <v>7980</v>
      </c>
    </row>
    <row r="15" spans="1:7" x14ac:dyDescent="0.3">
      <c r="A15" s="2"/>
      <c r="B15" s="48" t="s">
        <v>25</v>
      </c>
      <c r="C15" s="7"/>
      <c r="D15" s="7"/>
      <c r="E15" s="7">
        <f>+ธค!E15-มค!D15</f>
        <v>-5454.33</v>
      </c>
    </row>
    <row r="16" spans="1:7" x14ac:dyDescent="0.3">
      <c r="A16" s="2"/>
      <c r="B16" s="2" t="s">
        <v>27</v>
      </c>
      <c r="C16" s="8"/>
      <c r="D16" s="7"/>
      <c r="E16" s="7">
        <f>+ธค!E16-มค!D16</f>
        <v>10000</v>
      </c>
    </row>
    <row r="17" spans="1:5" x14ac:dyDescent="0.3">
      <c r="A17" s="2"/>
      <c r="B17" s="2" t="s">
        <v>28</v>
      </c>
      <c r="C17" s="7"/>
      <c r="D17" s="7"/>
      <c r="E17" s="7">
        <f>+ธค!E17-มค!D17</f>
        <v>70000</v>
      </c>
    </row>
    <row r="18" spans="1:5" x14ac:dyDescent="0.3">
      <c r="A18" s="2"/>
      <c r="B18" s="2" t="s">
        <v>29</v>
      </c>
      <c r="C18" s="8"/>
      <c r="D18" s="8"/>
      <c r="E18" s="7">
        <f>+ธค!E18-มค!D18</f>
        <v>0</v>
      </c>
    </row>
    <row r="19" spans="1:5" x14ac:dyDescent="0.3">
      <c r="A19" s="2"/>
      <c r="B19" s="3"/>
      <c r="C19" s="8"/>
      <c r="D19" s="8"/>
      <c r="E19" s="7"/>
    </row>
    <row r="20" spans="1:5" ht="21" thickBot="1" x14ac:dyDescent="0.35">
      <c r="A20" s="2"/>
      <c r="B20" s="5"/>
      <c r="C20" s="8"/>
      <c r="D20" s="8"/>
      <c r="E20" s="7"/>
    </row>
    <row r="21" spans="1:5" ht="21" thickBot="1" x14ac:dyDescent="0.35">
      <c r="A21" s="15"/>
      <c r="B21" s="14" t="s">
        <v>14</v>
      </c>
      <c r="C21" s="35">
        <f>SUM(C13:C20)</f>
        <v>0</v>
      </c>
      <c r="D21" s="35">
        <f t="shared" ref="D21:E21" si="2">SUM(D13:D20)</f>
        <v>0</v>
      </c>
      <c r="E21" s="35">
        <f t="shared" si="2"/>
        <v>82525.67</v>
      </c>
    </row>
    <row r="22" spans="1:5" x14ac:dyDescent="0.3">
      <c r="A22" s="2" t="s">
        <v>40</v>
      </c>
      <c r="B22" s="3" t="s">
        <v>10</v>
      </c>
      <c r="C22" s="8"/>
      <c r="D22" s="7"/>
      <c r="E22" s="7">
        <f>+ธค!E22-มค!D22</f>
        <v>0</v>
      </c>
    </row>
    <row r="23" spans="1:5" x14ac:dyDescent="0.3">
      <c r="A23" s="2"/>
      <c r="B23" s="3" t="s">
        <v>10</v>
      </c>
      <c r="C23" s="7"/>
      <c r="D23" s="7"/>
      <c r="E23" s="7">
        <f>+ธค!E23-มค!D23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+ธค!E24-มค!D24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3">SUM(D22:D24)</f>
        <v>0</v>
      </c>
      <c r="E25" s="35">
        <f t="shared" si="3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4">+D26</f>
        <v>0</v>
      </c>
      <c r="E27" s="35">
        <f t="shared" si="4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+ธค!E28-มค!D28</f>
        <v>0</v>
      </c>
    </row>
    <row r="29" spans="1:5" x14ac:dyDescent="0.3">
      <c r="A29" s="2"/>
      <c r="B29" s="3" t="s">
        <v>10</v>
      </c>
      <c r="C29" s="7"/>
      <c r="D29" s="7"/>
      <c r="E29" s="7">
        <f>+ธค!E29-มค!D29</f>
        <v>0</v>
      </c>
    </row>
    <row r="30" spans="1:5" ht="21" thickBot="1" x14ac:dyDescent="0.35">
      <c r="A30" s="2"/>
      <c r="B30" s="4"/>
      <c r="C30" s="7"/>
      <c r="D30" s="7"/>
      <c r="E30" s="7">
        <f>+ธค!E30-มค!D30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5">SUM(D28:D30)</f>
        <v>0</v>
      </c>
      <c r="E31" s="35">
        <f t="shared" si="5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6">+D32</f>
        <v>0</v>
      </c>
      <c r="E33" s="35">
        <f t="shared" si="6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7"/>
      <c r="E34" s="7">
        <f>+ธค!E34-มค!D34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+ธค!E35-มค!D35</f>
        <v>0</v>
      </c>
    </row>
    <row r="36" spans="1:5" ht="21" thickBot="1" x14ac:dyDescent="0.35">
      <c r="A36" s="2"/>
      <c r="B36" s="5" t="s">
        <v>19</v>
      </c>
      <c r="C36" s="7">
        <v>0</v>
      </c>
      <c r="D36" s="2"/>
      <c r="E36" s="7">
        <f>+ธค!E36-มค!D36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7">SUM(D34:D36)</f>
        <v>0</v>
      </c>
      <c r="E37" s="35">
        <f t="shared" si="7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8">+D38</f>
        <v>0</v>
      </c>
      <c r="E39" s="35">
        <f t="shared" si="8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50"/>
      <c r="B42" s="50" t="s">
        <v>14</v>
      </c>
      <c r="C42" s="51">
        <f>+C12+C21+C25+C27+C31+C33+C37+C39</f>
        <v>0</v>
      </c>
      <c r="D42" s="51">
        <f t="shared" ref="D42:E42" si="9">+D12+D21+D25+D27+D31+D33+D37+D39</f>
        <v>0</v>
      </c>
      <c r="E42" s="51">
        <f t="shared" si="9"/>
        <v>149385.66999999998</v>
      </c>
    </row>
    <row r="43" spans="1:5" x14ac:dyDescent="0.3">
      <c r="B43" s="6" t="s">
        <v>16</v>
      </c>
    </row>
    <row r="45" spans="1:5" x14ac:dyDescent="0.3">
      <c r="D45" s="53" t="s">
        <v>19</v>
      </c>
    </row>
  </sheetData>
  <mergeCells count="2">
    <mergeCell ref="B1:E1"/>
    <mergeCell ref="A2:E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43</v>
      </c>
      <c r="C1" s="66"/>
      <c r="D1" s="66"/>
      <c r="E1" s="66"/>
    </row>
    <row r="2" spans="1:7" ht="26.25" x14ac:dyDescent="0.4">
      <c r="A2" s="63" t="s">
        <v>17</v>
      </c>
      <c r="B2" s="63"/>
      <c r="C2" s="63"/>
      <c r="D2" s="63"/>
      <c r="E2" s="63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>+มค!E4-กพ!D4</f>
        <v>0</v>
      </c>
    </row>
    <row r="5" spans="1:7" x14ac:dyDescent="0.3">
      <c r="A5" s="2" t="s">
        <v>12</v>
      </c>
      <c r="B5" s="2" t="s">
        <v>30</v>
      </c>
      <c r="C5" s="7"/>
      <c r="D5" s="7"/>
      <c r="E5" s="7">
        <f>+มค!E5-กพ!D5</f>
        <v>15000</v>
      </c>
    </row>
    <row r="6" spans="1:7" x14ac:dyDescent="0.3">
      <c r="A6" s="2"/>
      <c r="B6" s="2" t="s">
        <v>36</v>
      </c>
      <c r="C6" s="7"/>
      <c r="D6" s="7"/>
      <c r="E6" s="7">
        <f>+มค!E6-กพ!D6</f>
        <v>0</v>
      </c>
    </row>
    <row r="7" spans="1:7" x14ac:dyDescent="0.3">
      <c r="A7" s="2"/>
      <c r="B7" s="2" t="s">
        <v>34</v>
      </c>
      <c r="C7" s="7"/>
      <c r="D7" s="7"/>
      <c r="E7" s="7">
        <f>+มค!E7-กพ!D7</f>
        <v>8000</v>
      </c>
    </row>
    <row r="8" spans="1:7" x14ac:dyDescent="0.3">
      <c r="A8" s="2"/>
      <c r="B8" s="2" t="s">
        <v>33</v>
      </c>
      <c r="C8" s="7"/>
      <c r="D8" s="7"/>
      <c r="E8" s="7">
        <f>+มค!E8-กพ!D8</f>
        <v>15000</v>
      </c>
      <c r="G8" s="9"/>
    </row>
    <row r="9" spans="1:7" x14ac:dyDescent="0.3">
      <c r="A9" s="2"/>
      <c r="B9" s="2" t="s">
        <v>37</v>
      </c>
      <c r="C9" s="7"/>
      <c r="D9" s="7"/>
      <c r="E9" s="7">
        <f>+มค!E9-กพ!D9</f>
        <v>28860</v>
      </c>
      <c r="G9" s="9"/>
    </row>
    <row r="10" spans="1:7" x14ac:dyDescent="0.3">
      <c r="A10" s="2"/>
      <c r="B10" s="2" t="s">
        <v>38</v>
      </c>
      <c r="C10" s="7">
        <v>0</v>
      </c>
      <c r="D10" s="7">
        <v>0</v>
      </c>
      <c r="E10" s="7">
        <f>+มค!E10-กพ!D10</f>
        <v>0</v>
      </c>
    </row>
    <row r="11" spans="1:7" ht="21" thickBot="1" x14ac:dyDescent="0.35">
      <c r="A11" s="13"/>
      <c r="B11" s="13"/>
      <c r="C11" s="19"/>
      <c r="D11" s="19"/>
      <c r="E11" s="19"/>
    </row>
    <row r="12" spans="1:7" ht="21" thickBot="1" x14ac:dyDescent="0.35">
      <c r="A12" s="15"/>
      <c r="B12" s="14" t="s">
        <v>14</v>
      </c>
      <c r="C12" s="35">
        <f>SUM(C5:C11)</f>
        <v>0</v>
      </c>
      <c r="D12" s="35">
        <f t="shared" ref="D12:E12" si="0">SUM(D5:D11)</f>
        <v>0</v>
      </c>
      <c r="E12" s="36">
        <f t="shared" si="0"/>
        <v>66860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+มค!E13-กพ!D13</f>
        <v>0</v>
      </c>
    </row>
    <row r="14" spans="1:7" x14ac:dyDescent="0.3">
      <c r="A14" s="3" t="s">
        <v>19</v>
      </c>
      <c r="B14" s="3" t="s">
        <v>39</v>
      </c>
      <c r="C14" s="8"/>
      <c r="D14" s="8"/>
      <c r="E14" s="8">
        <f>+มค!E14-กพ!D14</f>
        <v>7980</v>
      </c>
    </row>
    <row r="15" spans="1:7" x14ac:dyDescent="0.3">
      <c r="A15" s="2"/>
      <c r="B15" s="48" t="s">
        <v>25</v>
      </c>
      <c r="C15" s="7"/>
      <c r="D15" s="7"/>
      <c r="E15" s="7">
        <f>+มค!E15-กพ!D15</f>
        <v>-5454.33</v>
      </c>
      <c r="G15" s="9"/>
    </row>
    <row r="16" spans="1:7" x14ac:dyDescent="0.3">
      <c r="A16" s="2"/>
      <c r="B16" s="2" t="s">
        <v>27</v>
      </c>
      <c r="C16" s="8"/>
      <c r="D16" s="7"/>
      <c r="E16" s="7">
        <f>+มค!E16-กพ!D16</f>
        <v>10000</v>
      </c>
    </row>
    <row r="17" spans="1:5" x14ac:dyDescent="0.3">
      <c r="A17" s="2"/>
      <c r="B17" s="2" t="s">
        <v>28</v>
      </c>
      <c r="C17" s="7"/>
      <c r="D17" s="7"/>
      <c r="E17" s="7">
        <f>+มค!E17-กพ!D17</f>
        <v>70000</v>
      </c>
    </row>
    <row r="18" spans="1:5" x14ac:dyDescent="0.3">
      <c r="A18" s="2"/>
      <c r="B18" s="2" t="s">
        <v>29</v>
      </c>
      <c r="C18" s="8"/>
      <c r="D18" s="7"/>
      <c r="E18" s="7">
        <f>+มค!E18-กพ!D18</f>
        <v>0</v>
      </c>
    </row>
    <row r="19" spans="1:5" x14ac:dyDescent="0.3">
      <c r="A19" s="2"/>
      <c r="B19" s="3"/>
      <c r="C19" s="8"/>
      <c r="D19" s="8"/>
      <c r="E19" s="7"/>
    </row>
    <row r="20" spans="1:5" ht="21" thickBot="1" x14ac:dyDescent="0.35">
      <c r="A20" s="2"/>
      <c r="B20" s="5"/>
      <c r="C20" s="8"/>
      <c r="D20" s="8"/>
      <c r="E20" s="7"/>
    </row>
    <row r="21" spans="1:5" ht="21" thickBot="1" x14ac:dyDescent="0.35">
      <c r="A21" s="15"/>
      <c r="B21" s="14" t="s">
        <v>14</v>
      </c>
      <c r="C21" s="35">
        <f>SUM(C13:C20)</f>
        <v>0</v>
      </c>
      <c r="D21" s="35">
        <f t="shared" ref="D21:E21" si="1">SUM(D13:D20)</f>
        <v>0</v>
      </c>
      <c r="E21" s="35">
        <f t="shared" si="1"/>
        <v>82525.67</v>
      </c>
    </row>
    <row r="22" spans="1:5" x14ac:dyDescent="0.3">
      <c r="A22" s="2" t="s">
        <v>40</v>
      </c>
      <c r="B22" s="3" t="s">
        <v>10</v>
      </c>
      <c r="C22" s="8"/>
      <c r="D22" s="8"/>
      <c r="E22" s="7">
        <f>+มค!E22-กพ!D22</f>
        <v>0</v>
      </c>
    </row>
    <row r="23" spans="1:5" x14ac:dyDescent="0.3">
      <c r="A23" s="2"/>
      <c r="B23" s="3" t="s">
        <v>10</v>
      </c>
      <c r="C23" s="7"/>
      <c r="D23" s="7"/>
      <c r="E23" s="7">
        <f>+มค!E23-กพ!D23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+มค!E24-กพ!D24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5">
        <f t="shared" ref="D25:E25" si="2">SUM(D22:D24)</f>
        <v>0</v>
      </c>
      <c r="E25" s="35">
        <f t="shared" si="2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5">
        <f t="shared" ref="D27:E27" si="3">+D26</f>
        <v>0</v>
      </c>
      <c r="E27" s="35">
        <f t="shared" si="3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+มค!E28-กพ!D28</f>
        <v>0</v>
      </c>
    </row>
    <row r="29" spans="1:5" x14ac:dyDescent="0.3">
      <c r="A29" s="2"/>
      <c r="B29" s="3" t="s">
        <v>10</v>
      </c>
      <c r="C29" s="7"/>
      <c r="D29" s="7"/>
      <c r="E29" s="7">
        <f>+มค!E29-กพ!D29</f>
        <v>0</v>
      </c>
    </row>
    <row r="30" spans="1:5" ht="21" thickBot="1" x14ac:dyDescent="0.35">
      <c r="A30" s="2"/>
      <c r="B30" s="4"/>
      <c r="C30" s="7"/>
      <c r="D30" s="7"/>
      <c r="E30" s="7">
        <f>+มค!E30-กพ!D30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5">
        <f t="shared" ref="D31:E31" si="4">SUM(D28:D30)</f>
        <v>0</v>
      </c>
      <c r="E31" s="35">
        <f t="shared" si="4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5">
        <f t="shared" ref="D33:E33" si="5">+D32</f>
        <v>0</v>
      </c>
      <c r="E33" s="35">
        <f t="shared" si="5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8"/>
      <c r="E34" s="7">
        <f>+มค!E34-กพ!D34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+มค!E35-กพ!D35</f>
        <v>0</v>
      </c>
    </row>
    <row r="36" spans="1:5" ht="21" thickBot="1" x14ac:dyDescent="0.35">
      <c r="A36" s="2"/>
      <c r="B36" s="5" t="s">
        <v>19</v>
      </c>
      <c r="C36" s="7">
        <v>0</v>
      </c>
      <c r="D36" s="7"/>
      <c r="E36" s="7">
        <f>+มค!E36-กพ!D36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5">
        <f t="shared" ref="D37:E37" si="6">SUM(D34:D36)</f>
        <v>0</v>
      </c>
      <c r="E37" s="35">
        <f t="shared" si="6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5">
        <f>+C38</f>
        <v>0</v>
      </c>
      <c r="D39" s="35">
        <f t="shared" ref="D39:E39" si="7">+D38</f>
        <v>0</v>
      </c>
      <c r="E39" s="35">
        <f t="shared" si="7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67" t="s">
        <v>14</v>
      </c>
      <c r="B42" s="67"/>
      <c r="C42" s="51">
        <f>+C12+C21+C25+C27+C31+C33+C37+C39</f>
        <v>0</v>
      </c>
      <c r="D42" s="51">
        <f t="shared" ref="D42:E42" si="8">+D12+D21+D25+D27+D31+D33+D37+D39</f>
        <v>0</v>
      </c>
      <c r="E42" s="51">
        <f t="shared" si="8"/>
        <v>149385.66999999998</v>
      </c>
    </row>
    <row r="44" spans="1:5" x14ac:dyDescent="0.3">
      <c r="B44" s="6" t="s">
        <v>16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44</v>
      </c>
      <c r="C1" s="66"/>
      <c r="D1" s="66"/>
      <c r="E1" s="66"/>
    </row>
    <row r="2" spans="1:7" ht="26.25" x14ac:dyDescent="0.4">
      <c r="A2" s="63" t="s">
        <v>17</v>
      </c>
      <c r="B2" s="63"/>
      <c r="C2" s="63"/>
      <c r="D2" s="63"/>
      <c r="E2" s="63"/>
    </row>
    <row r="3" spans="1:7" x14ac:dyDescent="0.3">
      <c r="A3" s="47" t="s">
        <v>0</v>
      </c>
      <c r="B3" s="47" t="s">
        <v>6</v>
      </c>
      <c r="C3" s="47" t="s">
        <v>7</v>
      </c>
      <c r="D3" s="47" t="s">
        <v>8</v>
      </c>
      <c r="E3" s="47" t="s">
        <v>9</v>
      </c>
    </row>
    <row r="4" spans="1:7" x14ac:dyDescent="0.3">
      <c r="A4" s="4"/>
      <c r="B4" s="42" t="s">
        <v>11</v>
      </c>
      <c r="C4" s="4"/>
      <c r="D4" s="4"/>
      <c r="E4" s="7">
        <f>+มค!E4-มีค!D4</f>
        <v>0</v>
      </c>
    </row>
    <row r="5" spans="1:7" x14ac:dyDescent="0.3">
      <c r="A5" s="2" t="s">
        <v>12</v>
      </c>
      <c r="B5" s="2" t="s">
        <v>30</v>
      </c>
      <c r="C5" s="7"/>
      <c r="D5" s="7"/>
      <c r="E5" s="7">
        <f>+กพ!E5-มีค!D5</f>
        <v>15000</v>
      </c>
    </row>
    <row r="6" spans="1:7" x14ac:dyDescent="0.3">
      <c r="A6" s="2"/>
      <c r="B6" s="2" t="s">
        <v>36</v>
      </c>
      <c r="C6" s="7"/>
      <c r="D6" s="7"/>
      <c r="E6" s="7">
        <f>+กพ!E6-มีค!D6</f>
        <v>0</v>
      </c>
    </row>
    <row r="7" spans="1:7" x14ac:dyDescent="0.3">
      <c r="A7" s="2"/>
      <c r="B7" s="2" t="s">
        <v>34</v>
      </c>
      <c r="C7" s="7"/>
      <c r="D7" s="7"/>
      <c r="E7" s="7">
        <f>+กพ!E7-มีค!D7</f>
        <v>8000</v>
      </c>
    </row>
    <row r="8" spans="1:7" x14ac:dyDescent="0.3">
      <c r="A8" s="2"/>
      <c r="B8" s="2" t="s">
        <v>33</v>
      </c>
      <c r="C8" s="7"/>
      <c r="D8" s="7"/>
      <c r="E8" s="7">
        <f>+กพ!E8-มีค!D8</f>
        <v>15000</v>
      </c>
      <c r="G8" s="9"/>
    </row>
    <row r="9" spans="1:7" x14ac:dyDescent="0.3">
      <c r="A9" s="2"/>
      <c r="B9" s="2" t="s">
        <v>37</v>
      </c>
      <c r="C9" s="7"/>
      <c r="D9" s="7"/>
      <c r="E9" s="7">
        <f>+กพ!E9-มีค!D9</f>
        <v>28860</v>
      </c>
      <c r="G9" s="9"/>
    </row>
    <row r="10" spans="1:7" x14ac:dyDescent="0.3">
      <c r="A10" s="2"/>
      <c r="B10" s="2" t="s">
        <v>38</v>
      </c>
      <c r="C10" s="7">
        <v>0</v>
      </c>
      <c r="D10" s="7"/>
      <c r="E10" s="7">
        <f>+กพ!E10-มีค!D10</f>
        <v>0</v>
      </c>
    </row>
    <row r="11" spans="1:7" ht="21" thickBot="1" x14ac:dyDescent="0.35">
      <c r="A11" s="31"/>
      <c r="B11" s="13"/>
      <c r="C11" s="19"/>
      <c r="D11" s="22"/>
      <c r="E11" s="19"/>
    </row>
    <row r="12" spans="1:7" ht="21" thickBot="1" x14ac:dyDescent="0.35">
      <c r="A12" s="15"/>
      <c r="B12" s="14" t="s">
        <v>14</v>
      </c>
      <c r="C12" s="35">
        <f>SUM(C5:C11)</f>
        <v>0</v>
      </c>
      <c r="D12" s="38">
        <f t="shared" ref="D12:E12" si="0">SUM(D5:D11)</f>
        <v>0</v>
      </c>
      <c r="E12" s="39">
        <f t="shared" si="0"/>
        <v>66860</v>
      </c>
    </row>
    <row r="13" spans="1:7" x14ac:dyDescent="0.3">
      <c r="A13" s="3" t="s">
        <v>13</v>
      </c>
      <c r="B13" s="2" t="s">
        <v>26</v>
      </c>
      <c r="C13" s="7">
        <v>0</v>
      </c>
      <c r="D13" s="7"/>
      <c r="E13" s="7">
        <f>+กพ!E13-มีค!D13</f>
        <v>0</v>
      </c>
    </row>
    <row r="14" spans="1:7" x14ac:dyDescent="0.3">
      <c r="A14" s="3" t="s">
        <v>19</v>
      </c>
      <c r="B14" s="3" t="s">
        <v>39</v>
      </c>
      <c r="C14" s="8"/>
      <c r="D14" s="8"/>
      <c r="E14" s="8">
        <f>+กพ!E14-มีค!D14</f>
        <v>7980</v>
      </c>
    </row>
    <row r="15" spans="1:7" x14ac:dyDescent="0.3">
      <c r="A15" s="2"/>
      <c r="B15" s="48" t="s">
        <v>25</v>
      </c>
      <c r="C15" s="7"/>
      <c r="D15" s="7"/>
      <c r="E15" s="7">
        <f>+กพ!E15-มีค!D15</f>
        <v>-5454.33</v>
      </c>
      <c r="G15" s="9"/>
    </row>
    <row r="16" spans="1:7" x14ac:dyDescent="0.3">
      <c r="A16" s="2"/>
      <c r="B16" s="2" t="s">
        <v>27</v>
      </c>
      <c r="C16" s="8"/>
      <c r="D16" s="7"/>
      <c r="E16" s="7">
        <f>+กพ!E16-มีค!D16</f>
        <v>10000</v>
      </c>
    </row>
    <row r="17" spans="1:5" x14ac:dyDescent="0.3">
      <c r="A17" s="2"/>
      <c r="B17" s="2" t="s">
        <v>28</v>
      </c>
      <c r="C17" s="7"/>
      <c r="D17" s="7"/>
      <c r="E17" s="7">
        <f>+กพ!E17-มีค!D17</f>
        <v>70000</v>
      </c>
    </row>
    <row r="18" spans="1:5" x14ac:dyDescent="0.3">
      <c r="A18" s="2"/>
      <c r="B18" s="2" t="s">
        <v>29</v>
      </c>
      <c r="C18" s="8"/>
      <c r="D18" s="8"/>
      <c r="E18" s="7">
        <f>+กพ!E18-มีค!D18</f>
        <v>0</v>
      </c>
    </row>
    <row r="19" spans="1:5" x14ac:dyDescent="0.3">
      <c r="A19" s="2"/>
      <c r="B19" s="3"/>
      <c r="C19" s="8"/>
      <c r="D19" s="8"/>
      <c r="E19" s="7"/>
    </row>
    <row r="20" spans="1:5" ht="21" thickBot="1" x14ac:dyDescent="0.35">
      <c r="A20" s="2"/>
      <c r="B20" s="5"/>
      <c r="C20" s="8"/>
      <c r="D20" s="8"/>
      <c r="E20" s="7"/>
    </row>
    <row r="21" spans="1:5" ht="21" thickBot="1" x14ac:dyDescent="0.35">
      <c r="A21" s="15"/>
      <c r="B21" s="14" t="s">
        <v>14</v>
      </c>
      <c r="C21" s="35">
        <f>SUM(C13:C20)</f>
        <v>0</v>
      </c>
      <c r="D21" s="38">
        <f t="shared" ref="D21:E21" si="1">SUM(D13:D20)</f>
        <v>0</v>
      </c>
      <c r="E21" s="38">
        <f t="shared" si="1"/>
        <v>82525.67</v>
      </c>
    </row>
    <row r="22" spans="1:5" x14ac:dyDescent="0.3">
      <c r="A22" s="2" t="s">
        <v>40</v>
      </c>
      <c r="B22" s="3" t="s">
        <v>10</v>
      </c>
      <c r="C22" s="8"/>
      <c r="D22" s="8"/>
      <c r="E22" s="7">
        <f>+กพ!E22-มีค!D22</f>
        <v>0</v>
      </c>
    </row>
    <row r="23" spans="1:5" x14ac:dyDescent="0.3">
      <c r="A23" s="2"/>
      <c r="B23" s="3" t="s">
        <v>10</v>
      </c>
      <c r="C23" s="7"/>
      <c r="D23" s="7"/>
      <c r="E23" s="7">
        <f>+กพ!E23-มีค!D23</f>
        <v>0</v>
      </c>
    </row>
    <row r="24" spans="1:5" ht="21" thickBot="1" x14ac:dyDescent="0.35">
      <c r="A24" s="2"/>
      <c r="B24" s="3" t="s">
        <v>10</v>
      </c>
      <c r="C24" s="7"/>
      <c r="D24" s="7"/>
      <c r="E24" s="7">
        <f>+กพ!E24-มีค!D24</f>
        <v>0</v>
      </c>
    </row>
    <row r="25" spans="1:5" ht="21" thickBot="1" x14ac:dyDescent="0.35">
      <c r="A25" s="15"/>
      <c r="B25" s="14" t="s">
        <v>14</v>
      </c>
      <c r="C25" s="35">
        <f>SUM(C22:C24)</f>
        <v>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"/>
      <c r="B26" s="52" t="s">
        <v>15</v>
      </c>
      <c r="C26" s="7"/>
      <c r="D26" s="7"/>
      <c r="E26" s="7"/>
    </row>
    <row r="27" spans="1:5" ht="21" thickBot="1" x14ac:dyDescent="0.35">
      <c r="A27" s="15"/>
      <c r="B27" s="14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" t="s">
        <v>41</v>
      </c>
      <c r="B28" s="3" t="s">
        <v>10</v>
      </c>
      <c r="C28" s="7"/>
      <c r="D28" s="7"/>
      <c r="E28" s="7">
        <f>+กพ!E28-มีค!D28</f>
        <v>0</v>
      </c>
    </row>
    <row r="29" spans="1:5" x14ac:dyDescent="0.3">
      <c r="A29" s="2"/>
      <c r="B29" s="3" t="s">
        <v>10</v>
      </c>
      <c r="C29" s="7"/>
      <c r="D29" s="7"/>
      <c r="E29" s="7">
        <f>+กพ!E29-มีค!D29</f>
        <v>0</v>
      </c>
    </row>
    <row r="30" spans="1:5" ht="21" thickBot="1" x14ac:dyDescent="0.35">
      <c r="A30" s="2"/>
      <c r="B30" s="4"/>
      <c r="C30" s="7"/>
      <c r="D30" s="7"/>
      <c r="E30" s="7">
        <f>+กพ!E30-มีค!D30</f>
        <v>0</v>
      </c>
    </row>
    <row r="31" spans="1:5" ht="21" thickBot="1" x14ac:dyDescent="0.35">
      <c r="A31" s="15"/>
      <c r="B31" s="14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"/>
      <c r="B32" s="52" t="s">
        <v>15</v>
      </c>
      <c r="C32" s="7"/>
      <c r="D32" s="7"/>
      <c r="E32" s="7"/>
    </row>
    <row r="33" spans="1:5" ht="21" thickBot="1" x14ac:dyDescent="0.35">
      <c r="A33" s="15"/>
      <c r="B33" s="14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" t="s">
        <v>32</v>
      </c>
      <c r="B34" s="3" t="s">
        <v>31</v>
      </c>
      <c r="C34" s="7">
        <v>0</v>
      </c>
      <c r="D34" s="8"/>
      <c r="E34" s="7">
        <f>+กพ!E34-มีค!D34</f>
        <v>0</v>
      </c>
    </row>
    <row r="35" spans="1:5" x14ac:dyDescent="0.3">
      <c r="A35" s="2"/>
      <c r="B35" s="3" t="s">
        <v>35</v>
      </c>
      <c r="C35" s="7">
        <v>0</v>
      </c>
      <c r="D35" s="7"/>
      <c r="E35" s="7">
        <f>+กพ!E35-มีค!D35</f>
        <v>0</v>
      </c>
    </row>
    <row r="36" spans="1:5" ht="21" thickBot="1" x14ac:dyDescent="0.35">
      <c r="A36" s="2"/>
      <c r="B36" s="5" t="s">
        <v>19</v>
      </c>
      <c r="C36" s="7">
        <v>0</v>
      </c>
      <c r="D36" s="7"/>
      <c r="E36" s="7">
        <f>+กพ!E36-มีค!D36</f>
        <v>0</v>
      </c>
    </row>
    <row r="37" spans="1:5" ht="21" thickBot="1" x14ac:dyDescent="0.35">
      <c r="A37" s="15"/>
      <c r="B37" s="14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"/>
      <c r="B38" s="52" t="s">
        <v>15</v>
      </c>
      <c r="C38" s="2"/>
      <c r="D38" s="2"/>
      <c r="E38" s="2"/>
    </row>
    <row r="39" spans="1:5" ht="21" thickBot="1" x14ac:dyDescent="0.35">
      <c r="A39" s="15"/>
      <c r="B39" s="14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"/>
      <c r="B40" s="2"/>
      <c r="C40" s="2"/>
      <c r="D40" s="2"/>
      <c r="E40" s="2"/>
    </row>
    <row r="41" spans="1:5" x14ac:dyDescent="0.3">
      <c r="A41" s="13"/>
      <c r="B41" s="13"/>
      <c r="C41" s="13"/>
      <c r="D41" s="13"/>
      <c r="E41" s="13"/>
    </row>
    <row r="42" spans="1:5" x14ac:dyDescent="0.3">
      <c r="A42" s="67" t="s">
        <v>14</v>
      </c>
      <c r="B42" s="67"/>
      <c r="C42" s="51">
        <f>+C12+C21+C25+C27+C31+C33+C37+C39</f>
        <v>0</v>
      </c>
      <c r="D42" s="51">
        <f t="shared" ref="D42:E42" si="8">+D12+D21+D25+D27+D31+D33+D37+D39</f>
        <v>0</v>
      </c>
      <c r="E42" s="51">
        <f t="shared" si="8"/>
        <v>149385.66999999998</v>
      </c>
    </row>
    <row r="43" spans="1:5" x14ac:dyDescent="0.3">
      <c r="D43" s="9"/>
    </row>
    <row r="44" spans="1:5" x14ac:dyDescent="0.3">
      <c r="B44" s="6" t="s">
        <v>16</v>
      </c>
      <c r="E44" s="9"/>
    </row>
    <row r="45" spans="1:5" x14ac:dyDescent="0.3">
      <c r="E45" s="9"/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4"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45</v>
      </c>
      <c r="C1" s="66"/>
      <c r="D1" s="66"/>
      <c r="E1" s="66"/>
    </row>
    <row r="2" spans="1:7" ht="27" thickBot="1" x14ac:dyDescent="0.45">
      <c r="A2" s="68" t="s">
        <v>17</v>
      </c>
      <c r="B2" s="68"/>
      <c r="C2" s="68"/>
      <c r="D2" s="68"/>
      <c r="E2" s="68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+มค!E4-เมย!D4</f>
        <v>0</v>
      </c>
    </row>
    <row r="5" spans="1:7" x14ac:dyDescent="0.3">
      <c r="A5" s="24" t="s">
        <v>12</v>
      </c>
      <c r="B5" s="2" t="s">
        <v>30</v>
      </c>
      <c r="C5" s="7"/>
      <c r="D5" s="7"/>
      <c r="E5" s="23">
        <f>+C5-ตค.!D5-พย.!D5-ธค!D5-มค!D5-กพ!D5-มีค!D5-D5</f>
        <v>0</v>
      </c>
    </row>
    <row r="6" spans="1:7" x14ac:dyDescent="0.3">
      <c r="A6" s="24"/>
      <c r="B6" s="2" t="s">
        <v>36</v>
      </c>
      <c r="C6" s="7"/>
      <c r="D6" s="7"/>
      <c r="E6" s="23">
        <f>+C6-ตค.!D6-พย.!D6-ธค!D6-มค!D6-กพ!D6-มีค!D6-D6</f>
        <v>0</v>
      </c>
    </row>
    <row r="7" spans="1:7" x14ac:dyDescent="0.3">
      <c r="A7" s="24"/>
      <c r="B7" s="2" t="s">
        <v>34</v>
      </c>
      <c r="C7" s="7"/>
      <c r="D7" s="7"/>
      <c r="E7" s="23">
        <f>+C7-ตค.!D7-พย.!D7-ธค!D7-มค!D7-กพ!D7-มีค!D7-D7</f>
        <v>0</v>
      </c>
    </row>
    <row r="8" spans="1:7" x14ac:dyDescent="0.3">
      <c r="A8" s="24"/>
      <c r="B8" s="2" t="s">
        <v>33</v>
      </c>
      <c r="C8" s="7"/>
      <c r="D8" s="7"/>
      <c r="E8" s="23">
        <f>+C8-ตค.!D8-พย.!D8-ธค!D8-มค!D8-กพ!D8-มีค!D8-D8</f>
        <v>0</v>
      </c>
      <c r="G8" s="9"/>
    </row>
    <row r="9" spans="1:7" x14ac:dyDescent="0.3">
      <c r="A9" s="24"/>
      <c r="B9" s="2" t="s">
        <v>37</v>
      </c>
      <c r="C9" s="7"/>
      <c r="D9" s="7"/>
      <c r="E9" s="23">
        <f>+C9-ตค.!D9-พย.!D9-ธค!D9-มค!D9-กพ!D9-มีค!D9-D9</f>
        <v>-19140</v>
      </c>
      <c r="G9" s="9"/>
    </row>
    <row r="10" spans="1:7" x14ac:dyDescent="0.3">
      <c r="A10" s="24"/>
      <c r="B10" s="2" t="s">
        <v>38</v>
      </c>
      <c r="C10" s="7">
        <v>0</v>
      </c>
      <c r="D10" s="7"/>
      <c r="E10" s="23">
        <f>+C10-ตค.!D10-พย.!D10-ธค!D10-มค!D10-กพ!D10-มีค!D10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0</v>
      </c>
      <c r="D12" s="38">
        <f t="shared" ref="D12:E12" si="0">SUM(D5:D11)</f>
        <v>0</v>
      </c>
      <c r="E12" s="39">
        <f t="shared" si="0"/>
        <v>-19140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+C13-ตค.!D13-พย.!D13-ธค!D13-มค!D13-กพ!D13-มีค!D13</f>
        <v>0</v>
      </c>
    </row>
    <row r="14" spans="1:7" x14ac:dyDescent="0.3">
      <c r="A14" s="26" t="s">
        <v>19</v>
      </c>
      <c r="B14" s="3" t="s">
        <v>39</v>
      </c>
      <c r="C14" s="8"/>
      <c r="D14" s="8"/>
      <c r="E14" s="23">
        <f>+C14-ตค.!D14-พย.!D14-ธค!D14-มค!D14-กพ!D14-มีค!D14-D14</f>
        <v>-1860</v>
      </c>
    </row>
    <row r="15" spans="1:7" x14ac:dyDescent="0.3">
      <c r="A15" s="24"/>
      <c r="B15" s="48" t="s">
        <v>25</v>
      </c>
      <c r="C15" s="7"/>
      <c r="D15" s="7"/>
      <c r="E15" s="23">
        <f>+C15-ตค.!D15-พย.!D15-ธค!D15-มค!D15-กพ!D15-มีค!D15-D15</f>
        <v>-10454.33</v>
      </c>
      <c r="G15" s="9"/>
    </row>
    <row r="16" spans="1:7" x14ac:dyDescent="0.3">
      <c r="A16" s="24"/>
      <c r="B16" s="2" t="s">
        <v>27</v>
      </c>
      <c r="C16" s="8"/>
      <c r="D16" s="7"/>
      <c r="E16" s="23">
        <f>+C16-ตค.!D16-พย.!D16-ธค!D16-มค!D16-กพ!D16-มีค!D16-D16</f>
        <v>0</v>
      </c>
      <c r="G16" s="9"/>
    </row>
    <row r="17" spans="1:5" x14ac:dyDescent="0.3">
      <c r="A17" s="24"/>
      <c r="B17" s="2" t="s">
        <v>28</v>
      </c>
      <c r="C17" s="7"/>
      <c r="D17" s="7"/>
      <c r="E17" s="23">
        <f>+C17-ตค.!D17-พย.!D17-ธค!D17-มค!D17-กพ!D17-มีค!D17-D17</f>
        <v>0</v>
      </c>
    </row>
    <row r="18" spans="1:5" x14ac:dyDescent="0.3">
      <c r="A18" s="24"/>
      <c r="B18" s="2" t="s">
        <v>29</v>
      </c>
      <c r="C18" s="8"/>
      <c r="D18" s="8"/>
      <c r="E18" s="23">
        <f>+C18-ตค.!D18-พย.!D18-ธค!D18-มค!D18-กพ!D18-มีค!D18</f>
        <v>0</v>
      </c>
    </row>
    <row r="19" spans="1:5" x14ac:dyDescent="0.3">
      <c r="A19" s="25"/>
      <c r="B19" s="20"/>
      <c r="C19" s="8"/>
      <c r="D19" s="7"/>
      <c r="E19" s="23">
        <f>+C19-ตค.!D19-พย.!D19-ธค!D19-มค!D19-กพ!D19-มีค!D19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0</v>
      </c>
      <c r="D21" s="38">
        <f t="shared" ref="D21:E21" si="1">SUM(D13:D20)</f>
        <v>0</v>
      </c>
      <c r="E21" s="38">
        <f t="shared" si="1"/>
        <v>-12314.33</v>
      </c>
    </row>
    <row r="22" spans="1:5" x14ac:dyDescent="0.3">
      <c r="A22" s="24" t="s">
        <v>40</v>
      </c>
      <c r="B22" s="3" t="s">
        <v>10</v>
      </c>
      <c r="C22" s="8"/>
      <c r="D22" s="8"/>
      <c r="E22" s="23">
        <f>+มีค!E22-เมย!D22</f>
        <v>0</v>
      </c>
    </row>
    <row r="23" spans="1:5" x14ac:dyDescent="0.3">
      <c r="A23" s="24"/>
      <c r="B23" s="3" t="s">
        <v>21</v>
      </c>
      <c r="C23" s="7"/>
      <c r="D23" s="7"/>
      <c r="E23" s="23">
        <f>+มีค!E23-เมย!D23</f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f>+มีค!E24-เมย!D24</f>
        <v>0</v>
      </c>
    </row>
    <row r="25" spans="1:5" ht="21" thickBot="1" x14ac:dyDescent="0.35">
      <c r="A25" s="15"/>
      <c r="B25" s="37" t="s">
        <v>14</v>
      </c>
      <c r="C25" s="35">
        <f>SUM(C22:C24)</f>
        <v>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f>+มีค!E28-เมย!D28</f>
        <v>0</v>
      </c>
    </row>
    <row r="29" spans="1:5" x14ac:dyDescent="0.3">
      <c r="A29" s="24"/>
      <c r="B29" s="3" t="s">
        <v>21</v>
      </c>
      <c r="C29" s="7"/>
      <c r="D29" s="7"/>
      <c r="E29" s="23">
        <f>+มีค!E29-เมย!D29</f>
        <v>0</v>
      </c>
    </row>
    <row r="30" spans="1:5" ht="21" thickBot="1" x14ac:dyDescent="0.35">
      <c r="A30" s="24"/>
      <c r="B30" s="3"/>
      <c r="C30" s="7"/>
      <c r="D30" s="7"/>
      <c r="E30" s="23">
        <f>+มีค!E30-เมย!D30</f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f>+มีค!E34-เมย!D34</f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f>+มีค!E35-เมย!D35</f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f>+มีค!E36-เมย!D36</f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7" t="s">
        <v>14</v>
      </c>
      <c r="B42" s="67"/>
      <c r="C42" s="51">
        <f>+C12+C21+C25+C27+C31+C33+C37+C39</f>
        <v>0</v>
      </c>
      <c r="D42" s="51">
        <f t="shared" ref="D42:E42" si="8">+D12+D21+D25+D27+D31+D33+D37+D39</f>
        <v>0</v>
      </c>
      <c r="E42" s="51">
        <f t="shared" si="8"/>
        <v>-31454.33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43" sqref="D43"/>
    </sheetView>
  </sheetViews>
  <sheetFormatPr defaultRowHeight="20.25" x14ac:dyDescent="0.3"/>
  <cols>
    <col min="1" max="1" width="16.125" style="1" customWidth="1"/>
    <col min="2" max="2" width="29.25" style="1" customWidth="1"/>
    <col min="3" max="3" width="21.5" style="1" customWidth="1"/>
    <col min="4" max="4" width="16.625" style="1" customWidth="1"/>
    <col min="5" max="5" width="16.25" style="1" customWidth="1"/>
    <col min="6" max="6" width="9" style="1"/>
    <col min="7" max="7" width="11" style="1" bestFit="1" customWidth="1"/>
    <col min="8" max="16384" width="9" style="1"/>
  </cols>
  <sheetData>
    <row r="1" spans="1:7" ht="26.25" x14ac:dyDescent="0.4">
      <c r="B1" s="66" t="s">
        <v>47</v>
      </c>
      <c r="C1" s="66"/>
      <c r="D1" s="66"/>
      <c r="E1" s="66"/>
    </row>
    <row r="2" spans="1:7" ht="27" thickBot="1" x14ac:dyDescent="0.45">
      <c r="A2" s="68" t="s">
        <v>17</v>
      </c>
      <c r="B2" s="68"/>
      <c r="C2" s="68"/>
      <c r="D2" s="68"/>
      <c r="E2" s="68"/>
    </row>
    <row r="3" spans="1:7" x14ac:dyDescent="0.3">
      <c r="A3" s="44" t="s">
        <v>0</v>
      </c>
      <c r="B3" s="45" t="s">
        <v>6</v>
      </c>
      <c r="C3" s="45" t="s">
        <v>7</v>
      </c>
      <c r="D3" s="45" t="s">
        <v>8</v>
      </c>
      <c r="E3" s="46" t="s">
        <v>9</v>
      </c>
    </row>
    <row r="4" spans="1:7" x14ac:dyDescent="0.3">
      <c r="A4" s="11"/>
      <c r="B4" s="42" t="s">
        <v>11</v>
      </c>
      <c r="C4" s="4"/>
      <c r="D4" s="4"/>
      <c r="E4" s="23">
        <f>+มค!E4-พค!D4</f>
        <v>0</v>
      </c>
    </row>
    <row r="5" spans="1:7" x14ac:dyDescent="0.3">
      <c r="A5" s="24" t="s">
        <v>12</v>
      </c>
      <c r="B5" s="2" t="s">
        <v>30</v>
      </c>
      <c r="C5" s="7"/>
      <c r="D5" s="7"/>
      <c r="E5" s="23">
        <f>+เมย!E5-พค!D5</f>
        <v>0</v>
      </c>
    </row>
    <row r="6" spans="1:7" x14ac:dyDescent="0.3">
      <c r="A6" s="24"/>
      <c r="B6" s="2" t="s">
        <v>36</v>
      </c>
      <c r="C6" s="7"/>
      <c r="D6" s="7"/>
      <c r="E6" s="23">
        <f>+เมย!E6-พค!D6</f>
        <v>0</v>
      </c>
    </row>
    <row r="7" spans="1:7" x14ac:dyDescent="0.3">
      <c r="A7" s="24"/>
      <c r="B7" s="2" t="s">
        <v>34</v>
      </c>
      <c r="C7" s="7"/>
      <c r="D7" s="7"/>
      <c r="E7" s="23">
        <f>+เมย!E7-พค!D7</f>
        <v>0</v>
      </c>
    </row>
    <row r="8" spans="1:7" x14ac:dyDescent="0.3">
      <c r="A8" s="24"/>
      <c r="B8" s="2" t="s">
        <v>33</v>
      </c>
      <c r="C8" s="7"/>
      <c r="D8" s="7"/>
      <c r="E8" s="23">
        <f>+เมย!E8-พค!D8</f>
        <v>0</v>
      </c>
      <c r="G8" s="9"/>
    </row>
    <row r="9" spans="1:7" x14ac:dyDescent="0.3">
      <c r="A9" s="24"/>
      <c r="B9" s="2" t="s">
        <v>37</v>
      </c>
      <c r="C9" s="7"/>
      <c r="D9" s="59"/>
      <c r="E9" s="23">
        <f>+เมย!E9-พค!D9</f>
        <v>-19140</v>
      </c>
      <c r="G9" s="9"/>
    </row>
    <row r="10" spans="1:7" x14ac:dyDescent="0.3">
      <c r="A10" s="24"/>
      <c r="B10" s="2" t="s">
        <v>38</v>
      </c>
      <c r="C10" s="7">
        <v>0</v>
      </c>
      <c r="D10" s="7"/>
      <c r="E10" s="23">
        <f>+เมย!E10-พค!D10</f>
        <v>0</v>
      </c>
    </row>
    <row r="11" spans="1:7" ht="21" thickBot="1" x14ac:dyDescent="0.35">
      <c r="A11" s="30"/>
      <c r="B11" s="21"/>
      <c r="C11" s="19"/>
      <c r="D11" s="22"/>
      <c r="E11" s="34"/>
    </row>
    <row r="12" spans="1:7" ht="21" thickBot="1" x14ac:dyDescent="0.35">
      <c r="A12" s="15"/>
      <c r="B12" s="37" t="s">
        <v>14</v>
      </c>
      <c r="C12" s="35">
        <f>SUM(C5:C11)</f>
        <v>0</v>
      </c>
      <c r="D12" s="38">
        <f t="shared" ref="D12:E12" si="0">SUM(D5:D11)</f>
        <v>0</v>
      </c>
      <c r="E12" s="39">
        <f t="shared" si="0"/>
        <v>-19140</v>
      </c>
    </row>
    <row r="13" spans="1:7" x14ac:dyDescent="0.3">
      <c r="A13" s="26" t="s">
        <v>13</v>
      </c>
      <c r="B13" s="2" t="s">
        <v>26</v>
      </c>
      <c r="C13" s="7">
        <v>0</v>
      </c>
      <c r="D13" s="7"/>
      <c r="E13" s="23">
        <f>+เมย!E13-พค!D13</f>
        <v>0</v>
      </c>
    </row>
    <row r="14" spans="1:7" x14ac:dyDescent="0.3">
      <c r="A14" s="26" t="s">
        <v>19</v>
      </c>
      <c r="B14" s="3" t="s">
        <v>39</v>
      </c>
      <c r="C14" s="8"/>
      <c r="D14" s="8"/>
      <c r="E14" s="23">
        <f>+เมย!E14-พค!D14</f>
        <v>-1860</v>
      </c>
    </row>
    <row r="15" spans="1:7" x14ac:dyDescent="0.3">
      <c r="A15" s="24"/>
      <c r="B15" s="48" t="s">
        <v>25</v>
      </c>
      <c r="C15" s="7"/>
      <c r="D15" s="7"/>
      <c r="E15" s="23">
        <f>+เมย!E15-พค!D15</f>
        <v>-10454.33</v>
      </c>
      <c r="G15" s="9"/>
    </row>
    <row r="16" spans="1:7" x14ac:dyDescent="0.3">
      <c r="A16" s="24"/>
      <c r="B16" s="2" t="s">
        <v>27</v>
      </c>
      <c r="C16" s="8"/>
      <c r="D16" s="7"/>
      <c r="E16" s="23">
        <f>+เมย!E16-พค!D16</f>
        <v>0</v>
      </c>
      <c r="G16" s="9"/>
    </row>
    <row r="17" spans="1:5" x14ac:dyDescent="0.3">
      <c r="A17" s="24"/>
      <c r="B17" s="2" t="s">
        <v>28</v>
      </c>
      <c r="C17" s="7"/>
      <c r="D17" s="7"/>
      <c r="E17" s="23">
        <f>+เมย!E17-พค!D17</f>
        <v>0</v>
      </c>
    </row>
    <row r="18" spans="1:5" x14ac:dyDescent="0.3">
      <c r="A18" s="24"/>
      <c r="B18" s="2" t="s">
        <v>29</v>
      </c>
      <c r="C18" s="8"/>
      <c r="D18" s="8"/>
      <c r="E18" s="23">
        <f>+เมย!E18-พค!D18</f>
        <v>0</v>
      </c>
    </row>
    <row r="19" spans="1:5" x14ac:dyDescent="0.3">
      <c r="A19" s="25"/>
      <c r="B19" s="20"/>
      <c r="C19" s="8"/>
      <c r="D19" s="7"/>
      <c r="E19" s="23">
        <f>+เมย!E19-พค!D19</f>
        <v>0</v>
      </c>
    </row>
    <row r="20" spans="1:5" ht="21" thickBot="1" x14ac:dyDescent="0.35">
      <c r="A20" s="25"/>
      <c r="B20" s="21"/>
      <c r="C20" s="8"/>
      <c r="D20" s="22"/>
      <c r="E20" s="27"/>
    </row>
    <row r="21" spans="1:5" ht="21" thickBot="1" x14ac:dyDescent="0.35">
      <c r="A21" s="15"/>
      <c r="B21" s="37" t="s">
        <v>14</v>
      </c>
      <c r="C21" s="35">
        <f>SUM(C13:C20)</f>
        <v>0</v>
      </c>
      <c r="D21" s="38">
        <f t="shared" ref="D21:E21" si="1">SUM(D13:D20)</f>
        <v>0</v>
      </c>
      <c r="E21" s="38">
        <f t="shared" si="1"/>
        <v>-12314.33</v>
      </c>
    </row>
    <row r="22" spans="1:5" x14ac:dyDescent="0.3">
      <c r="A22" s="24" t="s">
        <v>40</v>
      </c>
      <c r="B22" s="3" t="s">
        <v>10</v>
      </c>
      <c r="C22" s="8"/>
      <c r="D22" s="8"/>
      <c r="E22" s="23">
        <v>0</v>
      </c>
    </row>
    <row r="23" spans="1:5" x14ac:dyDescent="0.3">
      <c r="A23" s="24"/>
      <c r="B23" s="3" t="s">
        <v>21</v>
      </c>
      <c r="C23" s="7"/>
      <c r="D23" s="7"/>
      <c r="E23" s="23">
        <v>0</v>
      </c>
    </row>
    <row r="24" spans="1:5" ht="21" thickBot="1" x14ac:dyDescent="0.35">
      <c r="A24" s="24"/>
      <c r="B24" s="3" t="s">
        <v>10</v>
      </c>
      <c r="C24" s="7"/>
      <c r="D24" s="7"/>
      <c r="E24" s="23">
        <v>0</v>
      </c>
    </row>
    <row r="25" spans="1:5" ht="21" thickBot="1" x14ac:dyDescent="0.35">
      <c r="A25" s="15"/>
      <c r="B25" s="37" t="s">
        <v>14</v>
      </c>
      <c r="C25" s="35">
        <f>SUM(C22:C24)</f>
        <v>0</v>
      </c>
      <c r="D25" s="38">
        <f t="shared" ref="D25:E25" si="2">SUM(D22:D24)</f>
        <v>0</v>
      </c>
      <c r="E25" s="38">
        <f t="shared" si="2"/>
        <v>0</v>
      </c>
    </row>
    <row r="26" spans="1:5" ht="21" thickBot="1" x14ac:dyDescent="0.35">
      <c r="A26" s="24"/>
      <c r="B26" s="52" t="s">
        <v>15</v>
      </c>
      <c r="C26" s="7"/>
      <c r="D26" s="7"/>
      <c r="E26" s="23"/>
    </row>
    <row r="27" spans="1:5" ht="21" thickBot="1" x14ac:dyDescent="0.35">
      <c r="A27" s="15"/>
      <c r="B27" s="37" t="s">
        <v>14</v>
      </c>
      <c r="C27" s="35">
        <f>+C26</f>
        <v>0</v>
      </c>
      <c r="D27" s="38">
        <f t="shared" ref="D27:E27" si="3">+D26</f>
        <v>0</v>
      </c>
      <c r="E27" s="38">
        <f t="shared" si="3"/>
        <v>0</v>
      </c>
    </row>
    <row r="28" spans="1:5" x14ac:dyDescent="0.3">
      <c r="A28" s="24" t="s">
        <v>41</v>
      </c>
      <c r="B28" s="3" t="s">
        <v>21</v>
      </c>
      <c r="C28" s="7"/>
      <c r="D28" s="7"/>
      <c r="E28" s="23">
        <v>0</v>
      </c>
    </row>
    <row r="29" spans="1:5" x14ac:dyDescent="0.3">
      <c r="A29" s="24"/>
      <c r="B29" s="3" t="s">
        <v>21</v>
      </c>
      <c r="C29" s="7"/>
      <c r="D29" s="7"/>
      <c r="E29" s="23">
        <v>0</v>
      </c>
    </row>
    <row r="30" spans="1:5" ht="21" thickBot="1" x14ac:dyDescent="0.35">
      <c r="A30" s="24"/>
      <c r="B30" s="3"/>
      <c r="C30" s="7"/>
      <c r="D30" s="7"/>
      <c r="E30" s="23">
        <v>0</v>
      </c>
    </row>
    <row r="31" spans="1:5" ht="21" thickBot="1" x14ac:dyDescent="0.35">
      <c r="A31" s="15"/>
      <c r="B31" s="37" t="s">
        <v>14</v>
      </c>
      <c r="C31" s="35">
        <f>SUM(C28:C30)</f>
        <v>0</v>
      </c>
      <c r="D31" s="38">
        <f t="shared" ref="D31:E31" si="4">SUM(D28:D30)</f>
        <v>0</v>
      </c>
      <c r="E31" s="38">
        <f t="shared" si="4"/>
        <v>0</v>
      </c>
    </row>
    <row r="32" spans="1:5" ht="21" thickBot="1" x14ac:dyDescent="0.35">
      <c r="A32" s="24"/>
      <c r="B32" s="52" t="s">
        <v>15</v>
      </c>
      <c r="C32" s="7"/>
      <c r="D32" s="7"/>
      <c r="E32" s="23"/>
    </row>
    <row r="33" spans="1:5" ht="21" thickBot="1" x14ac:dyDescent="0.35">
      <c r="A33" s="15"/>
      <c r="B33" s="37" t="s">
        <v>14</v>
      </c>
      <c r="C33" s="35">
        <f>+C32</f>
        <v>0</v>
      </c>
      <c r="D33" s="38">
        <f t="shared" ref="D33:E33" si="5">+D32</f>
        <v>0</v>
      </c>
      <c r="E33" s="38">
        <f t="shared" si="5"/>
        <v>0</v>
      </c>
    </row>
    <row r="34" spans="1:5" x14ac:dyDescent="0.3">
      <c r="A34" s="24" t="s">
        <v>32</v>
      </c>
      <c r="B34" s="3" t="s">
        <v>31</v>
      </c>
      <c r="C34" s="7">
        <v>0</v>
      </c>
      <c r="D34" s="8"/>
      <c r="E34" s="23">
        <v>0</v>
      </c>
    </row>
    <row r="35" spans="1:5" x14ac:dyDescent="0.3">
      <c r="A35" s="24"/>
      <c r="B35" s="3" t="s">
        <v>35</v>
      </c>
      <c r="C35" s="7">
        <v>0</v>
      </c>
      <c r="D35" s="7"/>
      <c r="E35" s="23">
        <v>0</v>
      </c>
    </row>
    <row r="36" spans="1:5" ht="21" thickBot="1" x14ac:dyDescent="0.35">
      <c r="A36" s="24"/>
      <c r="B36" s="3" t="s">
        <v>19</v>
      </c>
      <c r="C36" s="7">
        <v>0</v>
      </c>
      <c r="D36" s="7"/>
      <c r="E36" s="23">
        <v>0</v>
      </c>
    </row>
    <row r="37" spans="1:5" ht="21" thickBot="1" x14ac:dyDescent="0.35">
      <c r="A37" s="15"/>
      <c r="B37" s="37" t="s">
        <v>14</v>
      </c>
      <c r="C37" s="35">
        <f>SUM(C34:C36)</f>
        <v>0</v>
      </c>
      <c r="D37" s="38">
        <f t="shared" ref="D37:E37" si="6">SUM(D34:D36)</f>
        <v>0</v>
      </c>
      <c r="E37" s="38">
        <f t="shared" si="6"/>
        <v>0</v>
      </c>
    </row>
    <row r="38" spans="1:5" ht="21" thickBot="1" x14ac:dyDescent="0.35">
      <c r="A38" s="24"/>
      <c r="B38" s="52" t="s">
        <v>15</v>
      </c>
      <c r="C38" s="2"/>
      <c r="D38" s="2"/>
      <c r="E38" s="28"/>
    </row>
    <row r="39" spans="1:5" ht="21" thickBot="1" x14ac:dyDescent="0.35">
      <c r="A39" s="15"/>
      <c r="B39" s="37" t="s">
        <v>14</v>
      </c>
      <c r="C39" s="38">
        <f>+C38</f>
        <v>0</v>
      </c>
      <c r="D39" s="38">
        <f t="shared" ref="D39:E39" si="7">+D38</f>
        <v>0</v>
      </c>
      <c r="E39" s="38">
        <f t="shared" si="7"/>
        <v>0</v>
      </c>
    </row>
    <row r="40" spans="1:5" x14ac:dyDescent="0.3">
      <c r="A40" s="24"/>
      <c r="B40" s="2"/>
      <c r="C40" s="2"/>
      <c r="D40" s="2"/>
      <c r="E40" s="28"/>
    </row>
    <row r="41" spans="1:5" x14ac:dyDescent="0.3">
      <c r="A41" s="25"/>
      <c r="B41" s="13"/>
      <c r="C41" s="13"/>
      <c r="D41" s="13"/>
      <c r="E41" s="29"/>
    </row>
    <row r="42" spans="1:5" x14ac:dyDescent="0.3">
      <c r="A42" s="67" t="s">
        <v>14</v>
      </c>
      <c r="B42" s="67"/>
      <c r="C42" s="51">
        <f>+C12+C21+C25+C27+C31+C33+C37+C39</f>
        <v>0</v>
      </c>
      <c r="D42" s="51">
        <f t="shared" ref="D42:E42" si="8">+D12+D21+D25+D27+D31+D33+D37+D39</f>
        <v>0</v>
      </c>
      <c r="E42" s="51">
        <f t="shared" si="8"/>
        <v>-31454.33</v>
      </c>
    </row>
    <row r="44" spans="1:5" x14ac:dyDescent="0.3">
      <c r="B44" s="6" t="s">
        <v>16</v>
      </c>
    </row>
    <row r="45" spans="1:5" x14ac:dyDescent="0.3">
      <c r="B45" s="1" t="s">
        <v>19</v>
      </c>
    </row>
  </sheetData>
  <mergeCells count="3">
    <mergeCell ref="B1:E1"/>
    <mergeCell ref="A2:E2"/>
    <mergeCell ref="A42:B4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รายงานผลกการจัดซื้อประจำปี </vt:lpstr>
      <vt:lpstr>ตค.</vt:lpstr>
      <vt:lpstr>พย.</vt:lpstr>
      <vt:lpstr>ธค</vt:lpstr>
      <vt:lpstr>มค</vt:lpstr>
      <vt:lpstr>กพ</vt:lpstr>
      <vt:lpstr>มีค</vt:lpstr>
      <vt:lpstr>เมย</vt:lpstr>
      <vt:lpstr>พค</vt:lpstr>
      <vt:lpstr>มิย.64</vt:lpstr>
      <vt:lpstr>กค.64</vt:lpstr>
      <vt:lpstr>สค.64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PAVILION</cp:lastModifiedBy>
  <cp:lastPrinted>2021-12-16T04:33:35Z</cp:lastPrinted>
  <dcterms:created xsi:type="dcterms:W3CDTF">2018-12-21T04:13:54Z</dcterms:created>
  <dcterms:modified xsi:type="dcterms:W3CDTF">2021-12-16T04:34:33Z</dcterms:modified>
</cp:coreProperties>
</file>